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以前年度歲入" sheetId="1" r:id="rId1"/>
    <sheet name="以前年度歲出轉入數累計表" sheetId="2" r:id="rId2"/>
    <sheet name="繳付公庫數分析表" sheetId="3" r:id="rId3"/>
    <sheet name="公庫撥入數分析表" sheetId="4" r:id="rId4"/>
    <sheet name="平衡表" sheetId="5" r:id="rId5"/>
    <sheet name="預付費用明細表" sheetId="6" r:id="rId6"/>
    <sheet name="收入支出彙計表" sheetId="7" r:id="rId7"/>
    <sheet name="預算執行與會計收支對照表" sheetId="8" r:id="rId8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7">'預算執行與會計收支對照表'!$1:$1</definedName>
    <definedName name="目錄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<sst xmlns="http://schemas.openxmlformats.org/spreadsheetml/2006/main" count="282" uniqueCount="200">
  <si>
    <t>臺中市政府農業局</t>
  </si>
  <si>
    <t>以前年度歲出轉入數累計表</t>
  </si>
  <si>
    <t>單位:新臺幣元</t>
  </si>
  <si>
    <t>年度別</t>
  </si>
  <si>
    <t>科　　　　目</t>
  </si>
  <si>
    <t>以前年度轉入數(1)</t>
  </si>
  <si>
    <t>減免(註銷)數(2)</t>
  </si>
  <si>
    <t>本月實現數</t>
  </si>
  <si>
    <t>截至本月止
 累計實現數(3)</t>
  </si>
  <si>
    <t>調整數(4)</t>
  </si>
  <si>
    <t>尚未執行數
 (5)=(1)-(2)-(3)+(4)</t>
  </si>
  <si>
    <t>備註(預付款)</t>
  </si>
  <si>
    <t>款</t>
  </si>
  <si>
    <t>項</t>
  </si>
  <si>
    <t>目</t>
  </si>
  <si>
    <t>節</t>
  </si>
  <si>
    <t>代號及名稱</t>
  </si>
  <si>
    <t>應付數</t>
  </si>
  <si>
    <t>保留數</t>
  </si>
  <si>
    <t>02</t>
  </si>
  <si>
    <t>農業管理與輔導業務</t>
  </si>
  <si>
    <t>06</t>
  </si>
  <si>
    <t xml:space="preserve">  農產運銷加工輔導</t>
  </si>
  <si>
    <t>01</t>
  </si>
  <si>
    <t xml:space="preserve">    業務費</t>
  </si>
  <si>
    <t>一般建築及設備*</t>
  </si>
  <si>
    <t xml:space="preserve">  一般建築及設備*</t>
  </si>
  <si>
    <t>03</t>
  </si>
  <si>
    <t xml:space="preserve">    設備及投資*</t>
  </si>
  <si>
    <t>經常門合計</t>
  </si>
  <si>
    <t>資本門合計*</t>
  </si>
  <si>
    <t>總計</t>
  </si>
  <si>
    <t>以前年度歲入轉入數累計表</t>
  </si>
  <si>
    <t>應收數</t>
  </si>
  <si>
    <t>規費收入</t>
  </si>
  <si>
    <t xml:space="preserve">  使用規費收入</t>
  </si>
  <si>
    <t xml:space="preserve">    場地設施使用費</t>
  </si>
  <si>
    <t>經常門合計</t>
  </si>
  <si>
    <t>總計</t>
  </si>
  <si>
    <t>平衡表</t>
  </si>
  <si>
    <t>科    目    名    稱</t>
  </si>
  <si>
    <t>金　額</t>
  </si>
  <si>
    <t>資產</t>
  </si>
  <si>
    <t>負債</t>
  </si>
  <si>
    <t xml:space="preserve">  流動資產</t>
  </si>
  <si>
    <t xml:space="preserve">  流動負債</t>
  </si>
  <si>
    <t xml:space="preserve">    現金</t>
  </si>
  <si>
    <t xml:space="preserve">    應付款項</t>
  </si>
  <si>
    <t xml:space="preserve">      專戶存款</t>
  </si>
  <si>
    <t xml:space="preserve">      應付帳款</t>
  </si>
  <si>
    <t xml:space="preserve">    暫收款</t>
  </si>
  <si>
    <t xml:space="preserve">      暫收款</t>
  </si>
  <si>
    <t xml:space="preserve">    預付款</t>
  </si>
  <si>
    <t xml:space="preserve">    存入保證金</t>
  </si>
  <si>
    <t xml:space="preserve">      預付款</t>
  </si>
  <si>
    <t xml:space="preserve">      存入保證金</t>
  </si>
  <si>
    <t>淨資產</t>
  </si>
  <si>
    <t xml:space="preserve">  資產負債淨額</t>
  </si>
  <si>
    <t xml:space="preserve">    資產負債淨額</t>
  </si>
  <si>
    <t xml:space="preserve">      資產負債淨額</t>
  </si>
  <si>
    <t>　　　　　　　合　計</t>
  </si>
  <si>
    <t>備      註</t>
  </si>
  <si>
    <t>保管有價證券</t>
  </si>
  <si>
    <t>應付保管有價證券</t>
  </si>
  <si>
    <t>保管品</t>
  </si>
  <si>
    <t>應付保管品</t>
  </si>
  <si>
    <t>保證品</t>
  </si>
  <si>
    <t>應付保證品</t>
  </si>
  <si>
    <t>債權憑證</t>
  </si>
  <si>
    <t>待抵銷債權憑證</t>
  </si>
  <si>
    <t>預付費用明細表</t>
  </si>
  <si>
    <t>發生日期</t>
  </si>
  <si>
    <t>摘要</t>
  </si>
  <si>
    <t>金額</t>
  </si>
  <si>
    <t>預定收回時間</t>
  </si>
  <si>
    <t>名稱</t>
  </si>
  <si>
    <t>107.02.07</t>
  </si>
  <si>
    <t>[66] 預付交通局辦理「2018臺中世界花卉博覽會門票</t>
  </si>
  <si>
    <t>農業管理與輔導業務-農產運銷</t>
  </si>
  <si>
    <t>代售暨入口驗票委託服務案」計畫經費 蕭詩軒 107/03</t>
  </si>
  <si>
    <t>加工輔導-業務費-一般事務費</t>
  </si>
  <si>
    <t>/01</t>
  </si>
  <si>
    <t>107.08.13</t>
  </si>
  <si>
    <t>[263] 預付交通局辦理2018臺中花博門票代售暨入口驗</t>
  </si>
  <si>
    <t>票委託服務案計畫經費第一期款餘款(預計107年8月17</t>
  </si>
  <si>
    <t>日支付) 許惠瑜 107/11/07</t>
  </si>
  <si>
    <t>107.09.04</t>
  </si>
  <si>
    <t>[280] 預付交通局辦理2018臺中花博門票代售暨入口驗</t>
  </si>
  <si>
    <t>票委託服務案計畫經費(預計107年9月10日支付) 許惠</t>
  </si>
  <si>
    <t>瑜 107/11/29</t>
  </si>
  <si>
    <t>　　　　　　　　　　　　合計</t>
  </si>
  <si>
    <t>109年12月31日</t>
  </si>
  <si>
    <t>項　　　　目</t>
  </si>
  <si>
    <t>收入實現數
 (1)</t>
  </si>
  <si>
    <t>減項：
 收入待納庫數
 (2)</t>
  </si>
  <si>
    <t>加                                               項</t>
  </si>
  <si>
    <t>繳付公庫數
 (9)= (1)-(2)+(3)+(4)+(5)+(6)+(7)+(8)</t>
  </si>
  <si>
    <t>以前年度
 待納庫繳庫數
 (3)</t>
  </si>
  <si>
    <t>以前年度撥款於本年度繳還數</t>
  </si>
  <si>
    <t>預收款
 (7)</t>
  </si>
  <si>
    <t>剔除經費
 (8)</t>
  </si>
  <si>
    <t>材料
 (4)</t>
  </si>
  <si>
    <t>存出保證金
 (5)</t>
  </si>
  <si>
    <t>其他應收款
 (6)</t>
  </si>
  <si>
    <t>收入合計數</t>
  </si>
  <si>
    <t>以前年度收入</t>
  </si>
  <si>
    <t>一、以前年度應收(保留)數</t>
  </si>
  <si>
    <t>二、以前年度收入納庫款</t>
  </si>
  <si>
    <t>三、收回以前年度支出賸餘款</t>
  </si>
  <si>
    <t>公庫分配數餘額</t>
  </si>
  <si>
    <t>支出合計</t>
  </si>
  <si>
    <t>　一、以前年度應付(保留)數</t>
  </si>
  <si>
    <t>　　58102100206</t>
  </si>
  <si>
    <t>　　58102109001</t>
  </si>
  <si>
    <t>科  目  名  稱</t>
  </si>
  <si>
    <t>金　　　　　　　　　額</t>
  </si>
  <si>
    <t>本月數</t>
  </si>
  <si>
    <t>累計數</t>
  </si>
  <si>
    <t>收入</t>
  </si>
  <si>
    <t>　　公庫撥入數</t>
  </si>
  <si>
    <t>　　罰款及賠償收入</t>
  </si>
  <si>
    <t>　　規費收入</t>
  </si>
  <si>
    <t>　　財產孳息收入</t>
  </si>
  <si>
    <t>　　補助收入</t>
  </si>
  <si>
    <t>支出</t>
  </si>
  <si>
    <t>　　繳付公庫數</t>
  </si>
  <si>
    <t>　　人事支出</t>
  </si>
  <si>
    <t>　　業務支出</t>
  </si>
  <si>
    <t>　　增購財產支出</t>
  </si>
  <si>
    <t>　　其他獎補捐助</t>
  </si>
  <si>
    <t>收支餘絀</t>
  </si>
  <si>
    <t>　　105-108年度農產運銷加工輔導</t>
  </si>
  <si>
    <t>　　105-108年度一般建築及設備</t>
  </si>
  <si>
    <t>5.保留數、應付款-已撥款部分收回不再繼續支用
　</t>
  </si>
  <si>
    <r>
      <t>1.以前年度已撥繳之暫付</t>
    </r>
    <r>
      <rPr>
        <sz val="9"/>
        <rFont val="PMingLiU"/>
        <family val="1"/>
      </rPr>
      <t>、</t>
    </r>
    <r>
      <rPr>
        <sz val="9"/>
        <rFont val="標楷體"/>
        <family val="4"/>
      </rPr>
      <t>預付款支用收回</t>
    </r>
  </si>
  <si>
    <t>以前年度支出</t>
  </si>
  <si>
    <t>2018臺中世界花卉博覽會特別決算</t>
  </si>
  <si>
    <t>2018臺中世界花卉博覽會特別決算</t>
  </si>
  <si>
    <t>繳付公庫數分析表</t>
  </si>
  <si>
    <t>公庫撥入數分析表</t>
  </si>
  <si>
    <t>歲出實現數
(1)</t>
  </si>
  <si>
    <t>其他應收款
(7)</t>
  </si>
  <si>
    <t>墊付數
(8)</t>
  </si>
  <si>
    <t>預付款
(2)</t>
  </si>
  <si>
    <t>材料
(3)</t>
  </si>
  <si>
    <t>存出保證金
(4)</t>
  </si>
  <si>
    <t>零用金
(5)</t>
  </si>
  <si>
    <t>退還收入
(預收)款
(6)</t>
  </si>
  <si>
    <t>於本年度實現數(9)</t>
  </si>
  <si>
    <t>墊付轉正數(10)</t>
  </si>
  <si>
    <t>減項以前年度撥款</t>
  </si>
  <si>
    <t>以前年度撥款</t>
  </si>
  <si>
    <t>公庫撥入數
(11)=(1)+(2)
+(3)+(4)+(5)
+(6)+(7)+(8)
-(9)-(10)</t>
  </si>
  <si>
    <t>收入支出表</t>
  </si>
  <si>
    <t>2018臺中世界花卉博覽會特別決算</t>
  </si>
  <si>
    <t>預算項目</t>
  </si>
  <si>
    <t>預算執行數</t>
  </si>
  <si>
    <t>調整數</t>
  </si>
  <si>
    <t>會計收支</t>
  </si>
  <si>
    <t>會計科目</t>
  </si>
  <si>
    <t>歲入</t>
  </si>
  <si>
    <t>　</t>
  </si>
  <si>
    <t>　公庫撥入數</t>
  </si>
  <si>
    <t>　稅課收入</t>
  </si>
  <si>
    <t>　罰款及賠償收入</t>
  </si>
  <si>
    <t>　規費收入</t>
  </si>
  <si>
    <t>　財產收入</t>
  </si>
  <si>
    <t>　財產收益</t>
  </si>
  <si>
    <t>　營業盈餘及事業收入</t>
  </si>
  <si>
    <t>　投資收益</t>
  </si>
  <si>
    <t>　補助及協助收入</t>
  </si>
  <si>
    <t>　補助收入</t>
  </si>
  <si>
    <t>　捐獻及贈與收入</t>
  </si>
  <si>
    <t>　工程受益費收入</t>
  </si>
  <si>
    <t>　自治稅捐收入</t>
  </si>
  <si>
    <t>　其他收入</t>
  </si>
  <si>
    <t>歲出</t>
  </si>
  <si>
    <t>　繳付公庫數</t>
  </si>
  <si>
    <t>　人事費</t>
  </si>
  <si>
    <t>　人事支出</t>
  </si>
  <si>
    <t>　業務費</t>
  </si>
  <si>
    <t>　業務支出</t>
  </si>
  <si>
    <t>　獎補助費</t>
  </si>
  <si>
    <t>　獎補助支出</t>
  </si>
  <si>
    <t>　設備及投資</t>
  </si>
  <si>
    <t>　財產損失</t>
  </si>
  <si>
    <t>　投資損失</t>
  </si>
  <si>
    <t>　債務費</t>
  </si>
  <si>
    <t>　利息費用及手續費</t>
  </si>
  <si>
    <t>　折舊、折耗及攤銷</t>
  </si>
  <si>
    <t>　其他支出</t>
  </si>
  <si>
    <t>歲計餘絀</t>
  </si>
  <si>
    <t>備註(調整數差異說明)</t>
  </si>
  <si>
    <t xml:space="preserve">                  中華民國110年01月01日至110年11月30日止</t>
  </si>
  <si>
    <t>　　　中華民國110年01月01日至110年11月30日止</t>
  </si>
  <si>
    <t>　　     中華民國110年01月01日至110年11月30日止</t>
  </si>
  <si>
    <t xml:space="preserve">          中華民國110年01月01日至110年11月30日止</t>
  </si>
  <si>
    <t>　　　　　　　中華民國110年11月30日</t>
  </si>
  <si>
    <t>　　　　　　　　　中華民國110年11月30日</t>
  </si>
  <si>
    <r>
      <t>中華民國110年01月01日至110年11</t>
    </r>
    <r>
      <rPr>
        <sz val="11"/>
        <rFont val="標楷體"/>
        <family val="4"/>
      </rPr>
      <t>月30日止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</si>
</sst>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#"/>
    <numFmt numFmtId="183" formatCode="#,##0_ "/>
    <numFmt numFmtId="184" formatCode="#,##0_);[Red]\(#,##0\)"/>
    <numFmt numFmtId="185" formatCode="0_);[Red]\(0\)"/>
    <numFmt numFmtId="186" formatCode="[$-404]AM/PM\ hh:mm:ss"/>
    <numFmt numFmtId="187" formatCode="&quot;$&quot;#,##0.00_);[Red]\(&quot;$&quot;#,##0.00\)"/>
    <numFmt numFmtId="188" formatCode="0.00_);[Red]\(0.00\)"/>
  </numFmts>
  <fonts count="16">
    <font>
      <sz val="11"/>
      <color theme="1"/>
      <name val="Calibri"/>
      <family val="1"/>
    </font>
    <font>
      <sz val="11"/>
      <color indexed="8"/>
      <name val="Calibri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u val="single"/>
      <sz val="20"/>
      <name val="標楷體"/>
      <family val="4"/>
    </font>
    <font>
      <sz val="10"/>
      <color indexed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sz val="9"/>
      <name val="PMingLiU"/>
      <family val="1"/>
    </font>
    <font>
      <sz val="8"/>
      <name val="新細明體"/>
      <family val="1"/>
    </font>
    <font>
      <sz val="10"/>
      <color indexed="8"/>
      <name val="標楷體"/>
      <family val="4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0" borderId="0" applyNumberFormat="0" applyFill="0" applyBorder="0" applyAlignment="0"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4" fillId="0" borderId="1" xfId="76" applyFont="1" applyBorder="1" applyAlignment="1">
      <alignment horizontal="center" vertical="center"/>
      <protection/>
    </xf>
    <xf numFmtId="0" fontId="6" fillId="0" borderId="0" xfId="33" applyAlignment="1">
      <alignment/>
      <protection/>
    </xf>
    <xf numFmtId="0" fontId="8" fillId="0" borderId="0" xfId="57" applyFont="1" applyAlignment="1">
      <alignment horizontal="center" vertical="center"/>
      <protection/>
    </xf>
    <xf numFmtId="0" fontId="5" fillId="0" borderId="1" xfId="73" applyFont="1" applyBorder="1" applyAlignment="1">
      <alignment horizontal="center" vertical="center"/>
      <protection/>
    </xf>
    <xf numFmtId="0" fontId="4" fillId="0" borderId="1" xfId="75" applyFont="1" applyBorder="1" applyAlignment="1">
      <alignment horizontal="center" vertical="center"/>
      <protection/>
    </xf>
    <xf numFmtId="0" fontId="5" fillId="0" borderId="1" xfId="77" applyFont="1" applyBorder="1" applyAlignment="1">
      <alignment horizontal="right" vertical="center"/>
      <protection/>
    </xf>
    <xf numFmtId="0" fontId="9" fillId="0" borderId="2" xfId="59" applyFont="1" applyBorder="1" applyAlignment="1">
      <alignment horizontal="center" vertical="center"/>
      <protection/>
    </xf>
    <xf numFmtId="0" fontId="9" fillId="0" borderId="2" xfId="62" applyFont="1" applyBorder="1" applyAlignment="1">
      <alignment horizontal="center" vertical="center" wrapText="1"/>
      <protection/>
    </xf>
    <xf numFmtId="0" fontId="9" fillId="0" borderId="2" xfId="61" applyFont="1" applyBorder="1" applyAlignment="1">
      <alignment horizontal="center" vertical="center" wrapText="1" shrinkToFit="1"/>
      <protection/>
    </xf>
    <xf numFmtId="0" fontId="9" fillId="0" borderId="3" xfId="82" applyFont="1" applyBorder="1" applyAlignment="1">
      <alignment horizontal="center" vertical="center" wrapText="1" shrinkToFit="1"/>
      <protection/>
    </xf>
    <xf numFmtId="0" fontId="6" fillId="0" borderId="4" xfId="71" applyFont="1" applyBorder="1" applyAlignment="1">
      <alignment horizontal="center" vertical="center"/>
      <protection/>
    </xf>
    <xf numFmtId="0" fontId="6" fillId="0" borderId="5" xfId="71" applyFont="1" applyBorder="1" applyAlignment="1">
      <alignment horizontal="center" vertical="center"/>
      <protection/>
    </xf>
    <xf numFmtId="41" fontId="9" fillId="0" borderId="2" xfId="86" applyNumberFormat="1" applyFont="1" applyBorder="1" applyAlignment="1">
      <alignment horizontal="right" vertical="center"/>
      <protection/>
    </xf>
    <xf numFmtId="41" fontId="9" fillId="0" borderId="2" xfId="88" applyNumberFormat="1" applyFont="1" applyBorder="1" applyAlignment="1">
      <alignment horizontal="left" vertical="center"/>
      <protection/>
    </xf>
    <xf numFmtId="0" fontId="6" fillId="0" borderId="6" xfId="71" applyFont="1" applyBorder="1" applyAlignment="1">
      <alignment horizontal="center" vertical="center"/>
      <protection/>
    </xf>
    <xf numFmtId="0" fontId="6" fillId="0" borderId="7" xfId="71" applyFont="1" applyBorder="1" applyAlignment="1">
      <alignment horizontal="center" vertical="center"/>
      <protection/>
    </xf>
    <xf numFmtId="41" fontId="9" fillId="0" borderId="8" xfId="86" applyNumberFormat="1" applyFont="1" applyBorder="1" applyAlignment="1">
      <alignment horizontal="right" vertical="center"/>
      <protection/>
    </xf>
    <xf numFmtId="41" fontId="9" fillId="0" borderId="8" xfId="88" applyNumberFormat="1" applyFont="1" applyBorder="1" applyAlignment="1">
      <alignment horizontal="left" vertical="center"/>
      <protection/>
    </xf>
    <xf numFmtId="0" fontId="6" fillId="0" borderId="9" xfId="71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6" fillId="0" borderId="11" xfId="69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0" fontId="9" fillId="0" borderId="12" xfId="67" applyFont="1" applyBorder="1">
      <alignment/>
      <protection/>
    </xf>
    <xf numFmtId="0" fontId="5" fillId="0" borderId="10" xfId="170" applyFont="1" applyBorder="1" applyAlignment="1">
      <alignment horizontal="center" vertical="center"/>
      <protection/>
    </xf>
    <xf numFmtId="0" fontId="8" fillId="0" borderId="0" xfId="134" applyFont="1" applyAlignment="1">
      <alignment horizontal="center" vertical="center"/>
      <protection/>
    </xf>
    <xf numFmtId="0" fontId="5" fillId="0" borderId="1" xfId="138" applyFont="1" applyBorder="1" applyAlignment="1">
      <alignment horizontal="center" vertical="center"/>
      <protection/>
    </xf>
    <xf numFmtId="0" fontId="9" fillId="0" borderId="1" xfId="135" applyFont="1" applyBorder="1" applyAlignment="1">
      <alignment horizontal="center" vertical="top"/>
      <protection/>
    </xf>
    <xf numFmtId="0" fontId="6" fillId="0" borderId="13" xfId="139" applyFont="1" applyBorder="1" applyAlignment="1">
      <alignment horizontal="center" vertical="center" wrapText="1" shrinkToFit="1"/>
      <protection/>
    </xf>
    <xf numFmtId="0" fontId="12" fillId="0" borderId="14" xfId="141" applyFont="1" applyBorder="1" applyAlignment="1">
      <alignment horizontal="left" vertical="center"/>
      <protection/>
    </xf>
    <xf numFmtId="0" fontId="10" fillId="0" borderId="14" xfId="145" applyFont="1" applyBorder="1" applyAlignment="1">
      <alignment horizontal="left" vertical="center"/>
      <protection/>
    </xf>
    <xf numFmtId="0" fontId="10" fillId="0" borderId="14" xfId="141" applyFont="1" applyBorder="1" applyAlignment="1">
      <alignment horizontal="left" vertical="center" wrapText="1"/>
      <protection/>
    </xf>
    <xf numFmtId="0" fontId="14" fillId="0" borderId="14" xfId="147" applyFont="1" applyBorder="1" applyAlignment="1">
      <alignment horizontal="left" vertical="center"/>
      <protection/>
    </xf>
    <xf numFmtId="183" fontId="12" fillId="0" borderId="14" xfId="148" applyNumberFormat="1" applyFont="1" applyBorder="1" applyAlignment="1">
      <alignment horizontal="right" vertical="center"/>
      <protection/>
    </xf>
    <xf numFmtId="0" fontId="12" fillId="0" borderId="14" xfId="146" applyFont="1" applyBorder="1" applyAlignment="1">
      <alignment horizontal="left" vertical="center"/>
      <protection/>
    </xf>
    <xf numFmtId="0" fontId="12" fillId="0" borderId="14" xfId="145" applyFont="1" applyBorder="1" applyAlignment="1">
      <alignment horizontal="left" vertical="center"/>
      <protection/>
    </xf>
    <xf numFmtId="184" fontId="12" fillId="0" borderId="14" xfId="149" applyNumberFormat="1" applyFont="1" applyBorder="1" applyAlignment="1">
      <alignment horizontal="right" vertical="center"/>
      <protection/>
    </xf>
    <xf numFmtId="0" fontId="8" fillId="0" borderId="0" xfId="136" applyFont="1" applyAlignment="1">
      <alignment horizontal="center" vertical="center"/>
      <protection/>
    </xf>
    <xf numFmtId="0" fontId="9" fillId="0" borderId="0" xfId="137" applyFont="1">
      <alignment/>
      <protection/>
    </xf>
    <xf numFmtId="0" fontId="8" fillId="0" borderId="0" xfId="39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0" fillId="7" borderId="0" xfId="0" applyFill="1" applyAlignment="1">
      <alignment/>
    </xf>
    <xf numFmtId="0" fontId="6" fillId="0" borderId="0" xfId="34" applyFont="1" applyBorder="1" applyAlignment="1">
      <alignment horizontal="left" vertical="top" wrapText="1"/>
    </xf>
    <xf numFmtId="0" fontId="6" fillId="0" borderId="15" xfId="34" applyFont="1" applyBorder="1" applyAlignment="1">
      <alignment horizontal="left" vertical="top" wrapText="1"/>
    </xf>
    <xf numFmtId="183" fontId="6" fillId="0" borderId="0" xfId="34" applyNumberFormat="1" applyFont="1" applyBorder="1" applyAlignment="1">
      <alignment horizontal="right" vertical="top" wrapText="1"/>
    </xf>
    <xf numFmtId="183" fontId="6" fillId="0" borderId="16" xfId="34" applyNumberFormat="1" applyFont="1" applyBorder="1" applyAlignment="1">
      <alignment horizontal="right" vertical="center" wrapText="1"/>
    </xf>
    <xf numFmtId="183" fontId="6" fillId="0" borderId="7" xfId="34" applyNumberFormat="1" applyFont="1" applyBorder="1" applyAlignment="1">
      <alignment horizontal="right" vertical="center" wrapText="1"/>
    </xf>
    <xf numFmtId="0" fontId="8" fillId="0" borderId="0" xfId="122" applyFont="1" applyAlignment="1">
      <alignment horizontal="center" vertical="center"/>
      <protection/>
    </xf>
    <xf numFmtId="0" fontId="5" fillId="0" borderId="1" xfId="127" applyFont="1" applyBorder="1" applyAlignment="1">
      <alignment horizontal="right" vertical="center"/>
      <protection/>
    </xf>
    <xf numFmtId="0" fontId="9" fillId="0" borderId="2" xfId="123" applyFont="1" applyBorder="1" applyAlignment="1">
      <alignment horizontal="center" vertical="center"/>
      <protection/>
    </xf>
    <xf numFmtId="0" fontId="9" fillId="0" borderId="2" xfId="124" applyFont="1" applyBorder="1" applyAlignment="1">
      <alignment horizontal="center" vertical="center" wrapText="1"/>
      <protection/>
    </xf>
    <xf numFmtId="0" fontId="8" fillId="0" borderId="12" xfId="125" applyFont="1" applyBorder="1" applyAlignment="1">
      <alignment horizontal="center" vertical="center"/>
      <protection/>
    </xf>
    <xf numFmtId="0" fontId="9" fillId="0" borderId="12" xfId="126" applyFont="1" applyBorder="1">
      <alignment/>
      <protection/>
    </xf>
    <xf numFmtId="0" fontId="8" fillId="0" borderId="0" xfId="58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8" applyFont="1" applyBorder="1" applyAlignment="1">
      <alignment horizontal="right" vertical="center"/>
      <protection/>
    </xf>
    <xf numFmtId="0" fontId="6" fillId="0" borderId="10" xfId="79" applyFont="1" applyBorder="1" applyAlignment="1">
      <alignment horizontal="center" vertical="center"/>
      <protection/>
    </xf>
    <xf numFmtId="0" fontId="6" fillId="0" borderId="9" xfId="80" applyFont="1" applyBorder="1" applyAlignment="1">
      <alignment horizontal="center" vertical="center"/>
      <protection/>
    </xf>
    <xf numFmtId="0" fontId="6" fillId="0" borderId="8" xfId="70" applyFont="1" applyBorder="1" applyAlignment="1">
      <alignment horizontal="center" vertical="center"/>
      <protection/>
    </xf>
    <xf numFmtId="0" fontId="6" fillId="0" borderId="17" xfId="72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9" fillId="0" borderId="12" xfId="68" applyFont="1" applyBorder="1">
      <alignment/>
      <protection/>
    </xf>
    <xf numFmtId="0" fontId="8" fillId="0" borderId="0" xfId="99" applyFont="1" applyAlignment="1">
      <alignment horizontal="center" vertical="center"/>
      <protection/>
    </xf>
    <xf numFmtId="0" fontId="5" fillId="0" borderId="1" xfId="103" applyFont="1" applyBorder="1" applyAlignment="1">
      <alignment horizontal="right" vertical="center"/>
      <protection/>
    </xf>
    <xf numFmtId="0" fontId="9" fillId="0" borderId="2" xfId="100" applyFont="1" applyBorder="1" applyAlignment="1">
      <alignment horizontal="center" vertical="center"/>
      <protection/>
    </xf>
    <xf numFmtId="0" fontId="9" fillId="0" borderId="2" xfId="101" applyFont="1" applyBorder="1" applyAlignment="1">
      <alignment horizontal="center" vertical="center"/>
      <protection/>
    </xf>
    <xf numFmtId="0" fontId="9" fillId="0" borderId="2" xfId="102" applyFont="1" applyBorder="1" applyAlignment="1">
      <alignment horizontal="center" vertical="center" wrapText="1"/>
      <protection/>
    </xf>
    <xf numFmtId="49" fontId="9" fillId="0" borderId="18" xfId="104" applyNumberFormat="1" applyFont="1" applyBorder="1" applyAlignment="1">
      <alignment horizontal="left" vertical="center"/>
      <protection/>
    </xf>
    <xf numFmtId="182" fontId="9" fillId="0" borderId="10" xfId="106" applyNumberFormat="1" applyFont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9" fontId="9" fillId="0" borderId="8" xfId="112" applyNumberFormat="1" applyFont="1" applyBorder="1" applyAlignment="1">
      <alignment horizontal="left" vertical="center"/>
      <protection/>
    </xf>
    <xf numFmtId="182" fontId="9" fillId="0" borderId="8" xfId="114" applyNumberFormat="1" applyFont="1" applyBorder="1" applyAlignment="1">
      <alignment horizontal="right" vertical="center"/>
      <protection/>
    </xf>
    <xf numFmtId="49" fontId="9" fillId="0" borderId="8" xfId="113" applyNumberFormat="1" applyFont="1" applyBorder="1" applyAlignment="1">
      <alignment horizontal="left" vertical="center"/>
      <protection/>
    </xf>
    <xf numFmtId="182" fontId="9" fillId="0" borderId="0" xfId="109" applyNumberFormat="1" applyFont="1" applyAlignment="1">
      <alignment horizontal="right" vertical="center"/>
      <protection/>
    </xf>
    <xf numFmtId="49" fontId="9" fillId="0" borderId="0" xfId="110" applyNumberFormat="1" applyFont="1" applyAlignment="1">
      <alignment horizontal="left" vertical="center"/>
      <protection/>
    </xf>
    <xf numFmtId="182" fontId="9" fillId="0" borderId="9" xfId="111" applyNumberFormat="1" applyFont="1" applyBorder="1" applyAlignment="1">
      <alignment horizontal="right" vertical="center"/>
      <protection/>
    </xf>
    <xf numFmtId="49" fontId="9" fillId="0" borderId="19" xfId="115" applyNumberFormat="1" applyFont="1" applyBorder="1" applyAlignment="1">
      <alignment horizontal="left" vertical="center"/>
      <protection/>
    </xf>
    <xf numFmtId="182" fontId="9" fillId="0" borderId="1" xfId="116" applyNumberFormat="1" applyFont="1" applyBorder="1" applyAlignment="1">
      <alignment horizontal="right" vertical="center"/>
      <protection/>
    </xf>
    <xf numFmtId="49" fontId="9" fillId="0" borderId="1" xfId="117" applyNumberFormat="1" applyFont="1" applyBorder="1" applyAlignment="1">
      <alignment horizontal="left" vertical="center"/>
      <protection/>
    </xf>
    <xf numFmtId="182" fontId="9" fillId="0" borderId="17" xfId="118" applyNumberFormat="1" applyFont="1" applyBorder="1" applyAlignment="1">
      <alignment horizontal="right" vertical="center"/>
      <protection/>
    </xf>
    <xf numFmtId="0" fontId="8" fillId="0" borderId="0" xfId="165" applyFont="1" applyAlignment="1">
      <alignment horizontal="center" vertical="center"/>
      <protection/>
    </xf>
    <xf numFmtId="0" fontId="5" fillId="0" borderId="1" xfId="167" applyFont="1" applyBorder="1" applyAlignment="1">
      <alignment horizontal="right" vertical="center"/>
      <protection/>
    </xf>
    <xf numFmtId="0" fontId="5" fillId="0" borderId="2" xfId="168" applyFont="1" applyBorder="1" applyAlignment="1">
      <alignment horizontal="center" vertical="center" wrapText="1"/>
      <protection/>
    </xf>
    <xf numFmtId="0" fontId="5" fillId="0" borderId="10" xfId="169" applyFont="1" applyBorder="1" applyAlignment="1">
      <alignment horizontal="center" vertical="center"/>
      <protection/>
    </xf>
    <xf numFmtId="0" fontId="5" fillId="0" borderId="10" xfId="172" applyFont="1" applyBorder="1" applyAlignment="1">
      <alignment horizontal="left" vertical="center"/>
      <protection/>
    </xf>
    <xf numFmtId="183" fontId="5" fillId="0" borderId="10" xfId="173" applyNumberFormat="1" applyFont="1" applyBorder="1" applyAlignment="1">
      <alignment horizontal="right" vertical="center"/>
      <protection/>
    </xf>
    <xf numFmtId="0" fontId="5" fillId="0" borderId="10" xfId="170" applyFont="1" applyBorder="1" applyAlignment="1">
      <alignment horizontal="center" vertical="center"/>
      <protection/>
    </xf>
    <xf numFmtId="0" fontId="5" fillId="0" borderId="10" xfId="171" applyFont="1" applyBorder="1" applyAlignment="1">
      <alignment horizontal="left" vertical="center"/>
      <protection/>
    </xf>
    <xf numFmtId="0" fontId="5" fillId="0" borderId="12" xfId="174" applyFont="1" applyBorder="1" applyAlignment="1">
      <alignment horizontal="left" vertical="center"/>
      <protection/>
    </xf>
    <xf numFmtId="0" fontId="9" fillId="0" borderId="12" xfId="166" applyFont="1" applyBorder="1">
      <alignment/>
      <protection/>
    </xf>
    <xf numFmtId="182" fontId="5" fillId="0" borderId="2" xfId="176" applyNumberFormat="1" applyFont="1" applyBorder="1" applyAlignment="1">
      <alignment horizontal="center" vertical="center" wrapText="1"/>
      <protection/>
    </xf>
    <xf numFmtId="41" fontId="9" fillId="0" borderId="10" xfId="128" applyNumberFormat="1" applyFont="1" applyBorder="1" applyAlignment="1">
      <alignment horizontal="right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 shrinkToFit="1"/>
      <protection/>
    </xf>
    <xf numFmtId="0" fontId="9" fillId="0" borderId="20" xfId="83" applyFont="1" applyBorder="1" applyAlignment="1">
      <alignment horizontal="center" vertical="center" wrapText="1" shrinkToFit="1"/>
      <protection/>
    </xf>
    <xf numFmtId="0" fontId="9" fillId="0" borderId="0" xfId="68" applyFont="1" applyBorder="1">
      <alignment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4" xfId="81" applyFont="1" applyBorder="1" applyAlignment="1">
      <alignment horizontal="center" vertical="center" wrapText="1"/>
      <protection/>
    </xf>
    <xf numFmtId="0" fontId="9" fillId="0" borderId="14" xfId="84" applyFont="1" applyBorder="1" applyAlignment="1">
      <alignment horizontal="center" vertical="center"/>
      <protection/>
    </xf>
    <xf numFmtId="0" fontId="9" fillId="0" borderId="14" xfId="64" applyFont="1" applyBorder="1" applyAlignment="1">
      <alignment horizontal="center" vertical="center" wrapText="1"/>
      <protection/>
    </xf>
    <xf numFmtId="41" fontId="9" fillId="0" borderId="14" xfId="85" applyNumberFormat="1" applyFont="1" applyBorder="1" applyAlignment="1">
      <alignment horizontal="right" vertical="center"/>
      <protection/>
    </xf>
    <xf numFmtId="41" fontId="9" fillId="0" borderId="14" xfId="128" applyNumberFormat="1" applyFont="1" applyBorder="1" applyAlignment="1">
      <alignment horizontal="right" vertical="center"/>
      <protection/>
    </xf>
    <xf numFmtId="41" fontId="9" fillId="0" borderId="14" xfId="87" applyNumberFormat="1" applyFont="1" applyBorder="1" applyAlignment="1">
      <alignment horizontal="right" vertical="center"/>
      <protection/>
    </xf>
    <xf numFmtId="0" fontId="10" fillId="7" borderId="14" xfId="141" applyFont="1" applyFill="1" applyBorder="1" applyAlignment="1">
      <alignment horizontal="left" vertical="center" wrapText="1"/>
      <protection/>
    </xf>
    <xf numFmtId="41" fontId="12" fillId="0" borderId="14" xfId="143" applyNumberFormat="1" applyFont="1" applyBorder="1" applyAlignment="1">
      <alignment horizontal="right" vertical="center"/>
      <protection/>
    </xf>
    <xf numFmtId="41" fontId="12" fillId="0" borderId="14" xfId="142" applyNumberFormat="1" applyFont="1" applyBorder="1" applyAlignment="1">
      <alignment horizontal="left" vertical="center"/>
      <protection/>
    </xf>
    <xf numFmtId="41" fontId="12" fillId="0" borderId="14" xfId="144" applyNumberFormat="1" applyFont="1" applyBorder="1" applyAlignment="1">
      <alignment horizontal="right" vertical="center"/>
      <protection/>
    </xf>
    <xf numFmtId="41" fontId="12" fillId="7" borderId="14" xfId="143" applyNumberFormat="1" applyFont="1" applyFill="1" applyBorder="1" applyAlignment="1">
      <alignment horizontal="right" vertical="center"/>
      <protection/>
    </xf>
    <xf numFmtId="41" fontId="12" fillId="7" borderId="14" xfId="142" applyNumberFormat="1" applyFont="1" applyFill="1" applyBorder="1" applyAlignment="1">
      <alignment horizontal="left" vertical="center"/>
      <protection/>
    </xf>
    <xf numFmtId="41" fontId="9" fillId="7" borderId="10" xfId="128" applyNumberFormat="1" applyFont="1" applyFill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1" fontId="14" fillId="0" borderId="14" xfId="147" applyNumberFormat="1" applyFont="1" applyBorder="1" applyAlignment="1">
      <alignment horizontal="left" vertical="center"/>
      <protection/>
    </xf>
    <xf numFmtId="41" fontId="12" fillId="0" borderId="14" xfId="148" applyNumberFormat="1" applyFont="1" applyBorder="1" applyAlignment="1">
      <alignment horizontal="right" vertical="center"/>
      <protection/>
    </xf>
    <xf numFmtId="41" fontId="12" fillId="0" borderId="14" xfId="146" applyNumberFormat="1" applyFont="1" applyBorder="1" applyAlignment="1">
      <alignment horizontal="left" vertical="center"/>
      <protection/>
    </xf>
    <xf numFmtId="0" fontId="8" fillId="0" borderId="0" xfId="40" applyFont="1" applyBorder="1" applyAlignment="1">
      <alignment horizontal="center" vertical="center"/>
      <protection/>
    </xf>
    <xf numFmtId="0" fontId="9" fillId="0" borderId="0" xfId="41" applyFont="1" applyBorder="1">
      <alignment/>
      <protection/>
    </xf>
    <xf numFmtId="0" fontId="9" fillId="7" borderId="0" xfId="41" applyFont="1" applyFill="1" applyBorder="1">
      <alignment/>
      <protection/>
    </xf>
    <xf numFmtId="0" fontId="12" fillId="0" borderId="14" xfId="43" applyFont="1" applyBorder="1" applyAlignment="1">
      <alignment horizontal="left" vertical="center"/>
      <protection/>
    </xf>
    <xf numFmtId="41" fontId="12" fillId="0" borderId="14" xfId="44" applyNumberFormat="1" applyFont="1" applyBorder="1" applyAlignment="1">
      <alignment horizontal="right" vertical="center"/>
      <protection/>
    </xf>
    <xf numFmtId="184" fontId="12" fillId="7" borderId="14" xfId="45" applyNumberFormat="1" applyFont="1" applyFill="1" applyBorder="1" applyAlignment="1">
      <alignment horizontal="right" vertical="center"/>
      <protection/>
    </xf>
    <xf numFmtId="0" fontId="12" fillId="0" borderId="14" xfId="46" applyFont="1" applyBorder="1" applyAlignment="1">
      <alignment horizontal="left" vertical="center"/>
      <protection/>
    </xf>
    <xf numFmtId="184" fontId="12" fillId="7" borderId="14" xfId="47" applyNumberFormat="1" applyFont="1" applyFill="1" applyBorder="1" applyAlignment="1">
      <alignment horizontal="right" vertical="center"/>
      <protection/>
    </xf>
    <xf numFmtId="0" fontId="12" fillId="0" borderId="14" xfId="43" applyFont="1" applyBorder="1" applyAlignment="1">
      <alignment horizontal="left" vertical="center"/>
      <protection/>
    </xf>
    <xf numFmtId="0" fontId="5" fillId="0" borderId="1" xfId="42" applyFont="1" applyBorder="1" applyAlignment="1">
      <alignment horizontal="left" vertical="center"/>
      <protection/>
    </xf>
    <xf numFmtId="49" fontId="6" fillId="0" borderId="21" xfId="34" applyNumberFormat="1" applyFont="1" applyBorder="1" applyAlignment="1">
      <alignment horizontal="center" vertical="center" wrapText="1"/>
    </xf>
    <xf numFmtId="49" fontId="6" fillId="0" borderId="22" xfId="34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0" fontId="6" fillId="0" borderId="14" xfId="34" applyFont="1" applyBorder="1" applyAlignment="1">
      <alignment horizontal="center" vertical="center" wrapText="1"/>
    </xf>
    <xf numFmtId="0" fontId="6" fillId="0" borderId="22" xfId="34" applyFont="1" applyBorder="1" applyAlignment="1">
      <alignment horizontal="center" vertical="center" wrapText="1"/>
    </xf>
    <xf numFmtId="0" fontId="6" fillId="0" borderId="24" xfId="34" applyFont="1" applyBorder="1" applyAlignment="1">
      <alignment horizontal="left" vertical="center" wrapText="1"/>
    </xf>
    <xf numFmtId="183" fontId="6" fillId="0" borderId="25" xfId="34" applyNumberFormat="1" applyFont="1" applyBorder="1" applyAlignment="1">
      <alignment horizontal="right" vertical="center" wrapText="1"/>
    </xf>
    <xf numFmtId="0" fontId="6" fillId="0" borderId="16" xfId="34" applyFont="1" applyBorder="1" applyAlignment="1">
      <alignment horizontal="left" vertical="center" wrapText="1"/>
    </xf>
    <xf numFmtId="0" fontId="6" fillId="0" borderId="0" xfId="34" applyFont="1" applyBorder="1" applyAlignment="1">
      <alignment horizontal="left" vertical="center" wrapText="1"/>
    </xf>
    <xf numFmtId="0" fontId="6" fillId="0" borderId="23" xfId="34" applyFont="1" applyBorder="1" applyAlignment="1">
      <alignment horizontal="left" vertical="center" wrapText="1"/>
    </xf>
    <xf numFmtId="0" fontId="6" fillId="0" borderId="7" xfId="34" applyFont="1" applyBorder="1" applyAlignment="1">
      <alignment horizontal="left" vertical="center" wrapText="1"/>
    </xf>
    <xf numFmtId="0" fontId="6" fillId="0" borderId="26" xfId="34" applyFont="1" applyBorder="1" applyAlignment="1">
      <alignment horizontal="left" vertical="top" wrapText="1"/>
    </xf>
    <xf numFmtId="41" fontId="6" fillId="0" borderId="4" xfId="34" applyNumberFormat="1" applyFont="1" applyBorder="1" applyAlignment="1">
      <alignment horizontal="right" vertical="center" wrapText="1"/>
    </xf>
    <xf numFmtId="41" fontId="6" fillId="0" borderId="25" xfId="34" applyNumberFormat="1" applyFont="1" applyBorder="1" applyAlignment="1">
      <alignment horizontal="right" vertical="center" wrapText="1"/>
    </xf>
    <xf numFmtId="41" fontId="6" fillId="0" borderId="15" xfId="34" applyNumberFormat="1" applyFont="1" applyBorder="1" applyAlignment="1">
      <alignment horizontal="right" vertical="center" wrapText="1"/>
    </xf>
    <xf numFmtId="41" fontId="6" fillId="0" borderId="16" xfId="34" applyNumberFormat="1" applyFont="1" applyBorder="1" applyAlignment="1">
      <alignment horizontal="right" vertical="center" wrapText="1"/>
    </xf>
    <xf numFmtId="41" fontId="6" fillId="0" borderId="27" xfId="34" applyNumberFormat="1" applyFont="1" applyBorder="1" applyAlignment="1">
      <alignment horizontal="right" vertical="center" wrapText="1"/>
    </xf>
    <xf numFmtId="41" fontId="6" fillId="0" borderId="7" xfId="34" applyNumberFormat="1" applyFont="1" applyBorder="1" applyAlignment="1">
      <alignment horizontal="right" vertical="center" wrapText="1"/>
    </xf>
    <xf numFmtId="182" fontId="9" fillId="0" borderId="8" xfId="164" applyNumberFormat="1" applyFont="1" applyBorder="1" applyAlignment="1">
      <alignment horizontal="left" vertical="center"/>
      <protection/>
    </xf>
    <xf numFmtId="182" fontId="9" fillId="0" borderId="13" xfId="164" applyNumberFormat="1" applyFont="1" applyBorder="1" applyAlignment="1">
      <alignment horizontal="left" vertical="center"/>
      <protection/>
    </xf>
    <xf numFmtId="182" fontId="9" fillId="0" borderId="28" xfId="163" applyNumberFormat="1" applyFont="1" applyBorder="1" applyAlignment="1">
      <alignment horizontal="center" vertical="center"/>
      <protection/>
    </xf>
    <xf numFmtId="182" fontId="9" fillId="0" borderId="29" xfId="163" applyNumberFormat="1" applyFont="1" applyBorder="1" applyAlignment="1">
      <alignment horizontal="center" vertical="center"/>
      <protection/>
    </xf>
    <xf numFmtId="0" fontId="6" fillId="0" borderId="30" xfId="69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182" fontId="9" fillId="0" borderId="31" xfId="164" applyNumberFormat="1" applyFont="1" applyBorder="1" applyAlignment="1">
      <alignment horizontal="left" vertical="center"/>
      <protection/>
    </xf>
    <xf numFmtId="182" fontId="9" fillId="0" borderId="29" xfId="164" applyNumberFormat="1" applyFont="1" applyBorder="1" applyAlignment="1">
      <alignment horizontal="left" vertical="center"/>
      <protection/>
    </xf>
    <xf numFmtId="0" fontId="7" fillId="0" borderId="0" xfId="92" applyFont="1" applyAlignment="1">
      <alignment horizontal="center" vertical="center"/>
      <protection/>
    </xf>
    <xf numFmtId="0" fontId="5" fillId="0" borderId="1" xfId="73" applyFont="1" applyBorder="1" applyAlignment="1">
      <alignment horizontal="left" vertical="center"/>
      <protection/>
    </xf>
    <xf numFmtId="0" fontId="9" fillId="0" borderId="32" xfId="96" applyFont="1" applyBorder="1" applyAlignment="1">
      <alignment horizontal="center" vertical="center" wrapText="1"/>
      <protection/>
    </xf>
    <xf numFmtId="0" fontId="9" fillId="0" borderId="24" xfId="96" applyFont="1" applyBorder="1" applyAlignment="1">
      <alignment horizontal="center" vertical="center" wrapText="1"/>
      <protection/>
    </xf>
    <xf numFmtId="0" fontId="9" fillId="0" borderId="23" xfId="96" applyFont="1" applyBorder="1" applyAlignment="1">
      <alignment horizontal="center" vertical="center" wrapText="1"/>
      <protection/>
    </xf>
    <xf numFmtId="0" fontId="9" fillId="0" borderId="31" xfId="94" applyFont="1" applyBorder="1" applyAlignment="1">
      <alignment horizontal="center" vertical="center"/>
      <protection/>
    </xf>
    <xf numFmtId="0" fontId="9" fillId="0" borderId="3" xfId="94" applyFont="1" applyBorder="1" applyAlignment="1">
      <alignment horizontal="center" vertical="center"/>
      <protection/>
    </xf>
    <xf numFmtId="0" fontId="9" fillId="0" borderId="33" xfId="98" applyFont="1" applyBorder="1" applyAlignment="1">
      <alignment horizontal="center" vertical="center"/>
      <protection/>
    </xf>
    <xf numFmtId="0" fontId="9" fillId="0" borderId="15" xfId="98" applyFont="1" applyBorder="1" applyAlignment="1">
      <alignment horizontal="center" vertical="center"/>
      <protection/>
    </xf>
    <xf numFmtId="0" fontId="9" fillId="0" borderId="32" xfId="98" applyFont="1" applyBorder="1" applyAlignment="1">
      <alignment horizontal="center" vertical="center"/>
      <protection/>
    </xf>
    <xf numFmtId="0" fontId="9" fillId="0" borderId="24" xfId="98" applyFont="1" applyBorder="1" applyAlignment="1">
      <alignment horizontal="center" vertical="center"/>
      <protection/>
    </xf>
    <xf numFmtId="182" fontId="9" fillId="0" borderId="19" xfId="91" applyNumberFormat="1" applyFont="1" applyBorder="1" applyAlignment="1">
      <alignment horizontal="left" vertical="center"/>
      <protection/>
    </xf>
    <xf numFmtId="182" fontId="9" fillId="0" borderId="34" xfId="90" applyNumberFormat="1" applyFont="1" applyBorder="1" applyAlignment="1">
      <alignment horizontal="center" vertical="center"/>
      <protection/>
    </xf>
    <xf numFmtId="0" fontId="7" fillId="0" borderId="0" xfId="93" applyFont="1" applyAlignment="1">
      <alignment horizontal="center" vertical="center"/>
      <protection/>
    </xf>
    <xf numFmtId="0" fontId="7" fillId="0" borderId="0" xfId="93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9" fillId="0" borderId="2" xfId="97" applyFont="1" applyBorder="1" applyAlignment="1">
      <alignment horizontal="center" vertical="center" wrapText="1"/>
      <protection/>
    </xf>
    <xf numFmtId="0" fontId="9" fillId="0" borderId="3" xfId="95" applyFont="1" applyBorder="1" applyAlignment="1">
      <alignment horizontal="center" vertical="center"/>
      <protection/>
    </xf>
    <xf numFmtId="0" fontId="9" fillId="0" borderId="2" xfId="89" applyFont="1" applyBorder="1" applyAlignment="1">
      <alignment horizontal="center" vertical="center"/>
      <protection/>
    </xf>
    <xf numFmtId="0" fontId="6" fillId="0" borderId="2" xfId="140" applyFont="1" applyBorder="1" applyAlignment="1">
      <alignment horizontal="center" vertical="center" wrapText="1" shrinkToFit="1"/>
      <protection/>
    </xf>
    <xf numFmtId="0" fontId="6" fillId="0" borderId="13" xfId="140" applyFont="1" applyBorder="1" applyAlignment="1">
      <alignment horizontal="center" vertical="center" wrapText="1" shrinkToFit="1"/>
      <protection/>
    </xf>
    <xf numFmtId="0" fontId="6" fillId="0" borderId="2" xfId="153" applyFont="1" applyBorder="1" applyAlignment="1">
      <alignment horizontal="center" vertical="center"/>
      <protection/>
    </xf>
    <xf numFmtId="0" fontId="11" fillId="0" borderId="0" xfId="155" applyFont="1" applyAlignment="1">
      <alignment horizontal="center" vertical="center"/>
      <protection/>
    </xf>
    <xf numFmtId="0" fontId="5" fillId="0" borderId="1" xfId="138" applyFont="1" applyBorder="1" applyAlignment="1">
      <alignment horizontal="left" vertical="center"/>
      <protection/>
    </xf>
    <xf numFmtId="0" fontId="5" fillId="0" borderId="1" xfId="154" applyFont="1" applyBorder="1" applyAlignment="1">
      <alignment horizontal="right" vertical="center"/>
      <protection/>
    </xf>
    <xf numFmtId="0" fontId="6" fillId="0" borderId="2" xfId="152" applyFont="1" applyBorder="1" applyAlignment="1">
      <alignment horizontal="center" vertical="center"/>
      <protection/>
    </xf>
    <xf numFmtId="0" fontId="6" fillId="0" borderId="13" xfId="152" applyFont="1" applyBorder="1" applyAlignment="1">
      <alignment horizontal="center" vertical="center"/>
      <protection/>
    </xf>
    <xf numFmtId="182" fontId="6" fillId="0" borderId="2" xfId="150" applyNumberFormat="1" applyFont="1" applyBorder="1" applyAlignment="1">
      <alignment horizontal="center" vertical="center" wrapText="1" shrinkToFit="1"/>
      <protection/>
    </xf>
    <xf numFmtId="182" fontId="6" fillId="0" borderId="13" xfId="150" applyNumberFormat="1" applyFont="1" applyBorder="1" applyAlignment="1">
      <alignment horizontal="center" vertical="center" wrapText="1" shrinkToFit="1"/>
      <protection/>
    </xf>
    <xf numFmtId="0" fontId="6" fillId="0" borderId="2" xfId="151" applyFont="1" applyBorder="1" applyAlignment="1">
      <alignment horizontal="center" vertical="center"/>
      <protection/>
    </xf>
    <xf numFmtId="0" fontId="6" fillId="0" borderId="2" xfId="51" applyFont="1" applyBorder="1" applyAlignment="1">
      <alignment horizontal="center" vertical="center" wrapText="1" shrinkToFit="1"/>
      <protection/>
    </xf>
    <xf numFmtId="0" fontId="6" fillId="0" borderId="13" xfId="51" applyFont="1" applyBorder="1" applyAlignment="1">
      <alignment horizontal="center" vertical="center" wrapText="1" shrinkToFit="1"/>
      <protection/>
    </xf>
    <xf numFmtId="0" fontId="6" fillId="0" borderId="34" xfId="51" applyFont="1" applyBorder="1" applyAlignment="1">
      <alignment horizontal="center" vertical="center" wrapText="1" shrinkToFit="1"/>
      <protection/>
    </xf>
    <xf numFmtId="0" fontId="6" fillId="0" borderId="3" xfId="51" applyFont="1" applyBorder="1" applyAlignment="1">
      <alignment horizontal="center" vertical="center" wrapText="1" shrinkToFit="1"/>
      <protection/>
    </xf>
    <xf numFmtId="0" fontId="6" fillId="0" borderId="34" xfId="49" applyFont="1" applyBorder="1" applyAlignment="1">
      <alignment horizontal="center" vertical="center"/>
      <protection/>
    </xf>
    <xf numFmtId="0" fontId="6" fillId="0" borderId="3" xfId="49" applyFont="1" applyBorder="1" applyAlignment="1">
      <alignment horizontal="center" vertical="center"/>
      <protection/>
    </xf>
    <xf numFmtId="0" fontId="6" fillId="0" borderId="2" xfId="48" applyFont="1" applyBorder="1" applyAlignment="1">
      <alignment horizontal="center" vertical="center" wrapText="1" shrinkToFit="1"/>
      <protection/>
    </xf>
    <xf numFmtId="0" fontId="6" fillId="0" borderId="13" xfId="48" applyFont="1" applyBorder="1" applyAlignment="1">
      <alignment horizontal="center" vertical="center" wrapText="1" shrinkToFit="1"/>
      <protection/>
    </xf>
    <xf numFmtId="0" fontId="11" fillId="0" borderId="0" xfId="53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5" fillId="0" borderId="1" xfId="55" applyFont="1" applyBorder="1" applyAlignment="1">
      <alignment horizontal="right" vertical="center"/>
      <protection/>
    </xf>
    <xf numFmtId="0" fontId="6" fillId="0" borderId="2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182" fontId="6" fillId="0" borderId="2" xfId="50" applyNumberFormat="1" applyFont="1" applyBorder="1" applyAlignment="1">
      <alignment horizontal="center" vertical="center" wrapText="1" shrinkToFit="1"/>
      <protection/>
    </xf>
    <xf numFmtId="182" fontId="6" fillId="0" borderId="13" xfId="50" applyNumberFormat="1" applyFont="1" applyBorder="1" applyAlignment="1">
      <alignment horizontal="center" vertical="center" wrapText="1" shrinkToFit="1"/>
      <protection/>
    </xf>
    <xf numFmtId="0" fontId="6" fillId="0" borderId="2" xfId="49" applyFont="1" applyBorder="1" applyAlignment="1">
      <alignment horizontal="center" vertical="center"/>
      <protection/>
    </xf>
    <xf numFmtId="0" fontId="6" fillId="7" borderId="2" xfId="52" applyFont="1" applyFill="1" applyBorder="1" applyAlignment="1">
      <alignment horizontal="center" vertical="center" wrapText="1"/>
      <protection/>
    </xf>
    <xf numFmtId="0" fontId="6" fillId="7" borderId="13" xfId="52" applyFont="1" applyFill="1" applyBorder="1" applyAlignment="1">
      <alignment horizontal="center" vertical="center" wrapText="1"/>
      <protection/>
    </xf>
    <xf numFmtId="0" fontId="11" fillId="0" borderId="0" xfId="119" applyFont="1" applyAlignment="1">
      <alignment horizontal="center" vertical="center"/>
      <protection/>
    </xf>
    <xf numFmtId="0" fontId="11" fillId="0" borderId="0" xfId="119" applyFont="1" applyAlignment="1">
      <alignment horizontal="center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11" fillId="0" borderId="0" xfId="180" applyFont="1" applyAlignment="1">
      <alignment horizontal="center" vertical="center"/>
      <protection/>
    </xf>
    <xf numFmtId="0" fontId="11" fillId="0" borderId="0" xfId="180" applyFont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2" xfId="177" applyFont="1" applyBorder="1" applyAlignment="1">
      <alignment horizontal="center" vertical="center"/>
      <protection/>
    </xf>
    <xf numFmtId="0" fontId="5" fillId="0" borderId="2" xfId="178" applyFont="1" applyBorder="1" applyAlignment="1">
      <alignment horizontal="center" vertical="center"/>
      <protection/>
    </xf>
    <xf numFmtId="0" fontId="5" fillId="0" borderId="2" xfId="179" applyFont="1" applyBorder="1" applyAlignment="1">
      <alignment horizontal="center" vertical="center" wrapText="1"/>
      <protection/>
    </xf>
    <xf numFmtId="0" fontId="11" fillId="0" borderId="0" xfId="132" applyFont="1" applyAlignment="1">
      <alignment horizontal="center" vertical="center"/>
      <protection/>
    </xf>
    <xf numFmtId="0" fontId="11" fillId="0" borderId="0" xfId="132" applyFont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9" fillId="0" borderId="2" xfId="133" applyFont="1" applyBorder="1" applyAlignment="1">
      <alignment horizontal="center" vertical="center"/>
      <protection/>
    </xf>
    <xf numFmtId="0" fontId="9" fillId="0" borderId="2" xfId="131" applyFont="1" applyBorder="1" applyAlignment="1">
      <alignment horizontal="center" vertical="center"/>
      <protection/>
    </xf>
    <xf numFmtId="182" fontId="9" fillId="0" borderId="10" xfId="129" applyNumberFormat="1" applyFont="1" applyBorder="1" applyAlignment="1">
      <alignment horizontal="left" vertical="center"/>
      <protection/>
    </xf>
    <xf numFmtId="49" fontId="6" fillId="0" borderId="26" xfId="0" applyNumberFormat="1" applyFont="1" applyBorder="1" applyAlignment="1">
      <alignment horizontal="left" vertical="top" wrapText="1"/>
    </xf>
  </cellXfs>
  <cellStyles count="18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5" xfId="34"/>
    <cellStyle name="一般 6" xfId="35"/>
    <cellStyle name="Comma" xfId="36"/>
    <cellStyle name="Comma [0]" xfId="37"/>
    <cellStyle name="中等" xfId="38"/>
    <cellStyle name="支出實現數與公庫撥入數分析表_xl633394" xfId="39"/>
    <cellStyle name="支出實現數與公庫撥入數分析表_xl653394;border-top:none" xfId="40"/>
    <cellStyle name="支出實現數與公庫撥入數分析表_xl663394;border-top:none" xfId="41"/>
    <cellStyle name="支出實現數與公庫撥入數分析表_xl683394" xfId="42"/>
    <cellStyle name="支出實現數與公庫撥入數分析表_xl693394" xfId="43"/>
    <cellStyle name="支出實現數與公庫撥入數分析表_xl703394;border-left:none" xfId="44"/>
    <cellStyle name="支出實現數與公庫撥入數分析表_xl713394;border-left:none" xfId="45"/>
    <cellStyle name="支出實現數與公庫撥入數分析表_xl723394" xfId="46"/>
    <cellStyle name="支出實現數與公庫撥入數分析表_xl753394;border-left:none" xfId="47"/>
    <cellStyle name="支出實現數與公庫撥入數分析表_xl803394;border-top:none;border-bottom:.5pt solid black;ShrinkToFit:true;WrapText:true" xfId="48"/>
    <cellStyle name="支出實現數與公庫撥入數分析表_xl853394;border-left:   none;border-right:.5pt solid black" xfId="49"/>
    <cellStyle name="支出實現數與公庫撥入數分析表_xl903394;border-top:none;ShrinkToFit:true;WrapText:true" xfId="50"/>
    <cellStyle name="支出實現數與公庫撥入數分析表_xl923394;border-top:none;ShrinkToFit:true;WrapText:true" xfId="51"/>
    <cellStyle name="支出實現數與公庫撥入數分析表_xl923394;border-top:none;WrapText:true" xfId="52"/>
    <cellStyle name="支出實現數與公庫撥入數分析表_xl933394" xfId="53"/>
    <cellStyle name="支出實現數與公庫撥入數分析表_xl973394" xfId="54"/>
    <cellStyle name="支出實現數與公庫撥入數分析表_xl983394" xfId="55"/>
    <cellStyle name="以前年度歲出轉入數累計表_font518158" xfId="56"/>
    <cellStyle name="以前年度歲出轉入數累計表_xl6316797" xfId="57"/>
    <cellStyle name="以前年度歲出轉入數累計表_xl6318158" xfId="58"/>
    <cellStyle name="以前年度歲出轉入數累計表_xl6516797;border-top:none;border-left:none" xfId="59"/>
    <cellStyle name="以前年度歲出轉入數累計表_xl6518158;border-top:none;border-left:none" xfId="60"/>
    <cellStyle name="以前年度歲出轉入數累計表_xl6616797;border-top:none;border-left:none;ShrinkToFit:true;WrapText:true" xfId="61"/>
    <cellStyle name="以前年度歲出轉入數累計表_xl6616797;border-top:none;border-left:none;WrapText:true" xfId="62"/>
    <cellStyle name="以前年度歲出轉入數累計表_xl6618158;border-top:none;border-left:none;ShrinkToFit:true;WrapText:true" xfId="63"/>
    <cellStyle name="以前年度歲出轉入數累計表_xl6618158;border-top:none;border-left:none;WrapText:true" xfId="64"/>
    <cellStyle name="以前年度歲出轉入數累計表_xl6716797;border-top:none" xfId="65"/>
    <cellStyle name="以前年度歲出轉入數累計表_xl6718158;border-top:none" xfId="66"/>
    <cellStyle name="以前年度歲出轉入數累計表_xl6816797;border-top:none" xfId="67"/>
    <cellStyle name="以前年度歲出轉入數累計表_xl6818158;border-top:none" xfId="68"/>
    <cellStyle name="以前年度歲出轉入數累計表_xl7016797" xfId="69"/>
    <cellStyle name="以前年度歲出轉入數累計表_xl7018158" xfId="70"/>
    <cellStyle name="以前年度歲出轉入數累計表_xl7116797" xfId="71"/>
    <cellStyle name="以前年度歲出轉入數累計表_xl7118158" xfId="72"/>
    <cellStyle name="以前年度歲出轉入數累計表_xl7216797" xfId="73"/>
    <cellStyle name="以前年度歲出轉入數累計表_xl7218158" xfId="74"/>
    <cellStyle name="以前年度歲出轉入數累計表_xl7316797" xfId="75"/>
    <cellStyle name="以前年度歲出轉入數累計表_xl7318158" xfId="76"/>
    <cellStyle name="以前年度歲出轉入數累計表_xl7416797" xfId="77"/>
    <cellStyle name="以前年度歲出轉入數累計表_xl7418158" xfId="78"/>
    <cellStyle name="以前年度歲出轉入數累計表_xl7518158" xfId="79"/>
    <cellStyle name="以前年度歲出轉入數累計表_xl7618158" xfId="80"/>
    <cellStyle name="以前年度歲出轉入數累計表_xl7718158;border-left:none;WrapText:true" xfId="81"/>
    <cellStyle name="以前年度歲出轉入數累計表_xl7816797;border-top:none;ShrinkToFit:true;WrapText:true" xfId="82"/>
    <cellStyle name="以前年度歲出轉入數累計表_xl7818158;border-top:none;ShrinkToFit:true;WrapText:true" xfId="83"/>
    <cellStyle name="以前年度歲出轉入數累計表_xl7918158;border-left:none" xfId="84"/>
    <cellStyle name="以前年度歲出轉入數累計表_xl8018158;border-left:none" xfId="85"/>
    <cellStyle name="以前年度歲出轉入數累計表_xl8216797;border-top:none;border-left:none" xfId="86"/>
    <cellStyle name="以前年度歲出轉入數累計表_xl8218158;border-top:none;border-left:none" xfId="87"/>
    <cellStyle name="以前年度歲出轉入數累計表_xl8316797;border-top:none;border-left:none" xfId="88"/>
    <cellStyle name="以前年度歲出轉入數累計表_xl8418158;border-top:none;border-bottom:.5pt solid black" xfId="89"/>
    <cellStyle name="以前年度歲出轉入數累計表_xl8618158;border-top:none;border-bottom:.5pt solid black" xfId="90"/>
    <cellStyle name="以前年度歲出轉入數累計表_xl8718158;border-bottom:.5pt solid black" xfId="91"/>
    <cellStyle name="以前年度歲出轉入數累計表_xl8816797" xfId="92"/>
    <cellStyle name="以前年度歲出轉入數累計表_xl8918158" xfId="93"/>
    <cellStyle name="以前年度歲出轉入數累計表_xl9116797;border-right:.5pt solid black" xfId="94"/>
    <cellStyle name="以前年度歲出轉入數累計表_xl9218158;border-right:.5pt solid black" xfId="95"/>
    <cellStyle name="以前年度歲出轉入數累計表_xl9416797;border-bottom:.5pt solid black;WrapText:true" xfId="96"/>
    <cellStyle name="以前年度歲出轉入數累計表_xl9518158;border-bottom:.5pt solid black;WrapText:true" xfId="97"/>
    <cellStyle name="以前年度歲出轉入數累計表_xl9716797;border-top:none;border-bottom:.5pt solid black" xfId="98"/>
    <cellStyle name="平衡表_xl633194" xfId="99"/>
    <cellStyle name="平衡表_xl653194" xfId="100"/>
    <cellStyle name="平衡表_xl653194;border-top:none;border-left:none" xfId="101"/>
    <cellStyle name="平衡表_xl663194;border-top:none;border-left:none;WrapText:true" xfId="102"/>
    <cellStyle name="平衡表_xl713194" xfId="103"/>
    <cellStyle name="平衡表_xl723194" xfId="104"/>
    <cellStyle name="平衡表_xl733194;border-left:none" xfId="105"/>
    <cellStyle name="平衡表_xl753194" xfId="106"/>
    <cellStyle name="平衡表_xl753194;border-left:none" xfId="107"/>
    <cellStyle name="平衡表_xl803194" xfId="108"/>
    <cellStyle name="平衡表_xl843194" xfId="109"/>
    <cellStyle name="平衡表_xl853194" xfId="110"/>
    <cellStyle name="平衡表_xl863194" xfId="111"/>
    <cellStyle name="平衡表_xl873194" xfId="112"/>
    <cellStyle name="平衡表_xl873194;border-left:none" xfId="113"/>
    <cellStyle name="平衡表_xl883194;border-left:none" xfId="114"/>
    <cellStyle name="平衡表_xl893194" xfId="115"/>
    <cellStyle name="平衡表_xl903194" xfId="116"/>
    <cellStyle name="平衡表_xl913194" xfId="117"/>
    <cellStyle name="平衡表_xl923194" xfId="118"/>
    <cellStyle name="平衡表_xl933194" xfId="119"/>
    <cellStyle name="合計" xfId="120"/>
    <cellStyle name="好" xfId="121"/>
    <cellStyle name="收入支出彙計表_xl632498" xfId="122"/>
    <cellStyle name="收入支出彙計表_xl652498;border-top:none;border-left:   none" xfId="123"/>
    <cellStyle name="收入支出彙計表_xl662498;border-top:none;border-left:none;WrapText:true" xfId="124"/>
    <cellStyle name="收入支出彙計表_xl682498" xfId="125"/>
    <cellStyle name="收入支出彙計表_xl692498" xfId="126"/>
    <cellStyle name="收入支出彙計表_xl722498" xfId="127"/>
    <cellStyle name="收入支出彙計表_xl732498;border-left:none" xfId="128"/>
    <cellStyle name="收入支出彙計表_xl742498;border-right:.5pt solid black" xfId="129"/>
    <cellStyle name="收入支出彙計表_xl762498" xfId="130"/>
    <cellStyle name="收入支出彙計表_xl782498;border-left:   none;border-right:.5pt solid black" xfId="131"/>
    <cellStyle name="收入支出彙計表_xl802498" xfId="132"/>
    <cellStyle name="收入支出彙計表_xl832498;border-right:.5pt solid black;border-bottom:.5pt solid black" xfId="133"/>
    <cellStyle name="收入實現數與繳付公庫數分析表_xl6332712" xfId="134"/>
    <cellStyle name="收入實現數與繳付公庫數分析表_xl6532712" xfId="135"/>
    <cellStyle name="收入實現數與繳付公庫數分析表_xl6632712;border-top:none" xfId="136"/>
    <cellStyle name="收入實現數與繳付公庫數分析表_xl6732712;border-top:none" xfId="137"/>
    <cellStyle name="收入實現數與繳付公庫數分析表_xl6932712" xfId="138"/>
    <cellStyle name="收入實現數與繳付公庫數分析表_xl7032712;border-top:none;border-left:none;ShrinkToFit:true;WrapText:true" xfId="139"/>
    <cellStyle name="收入實現數與繳付公庫數分析表_xl7032712;border-top:none;ShrinkToFit:true;WrapText:true" xfId="140"/>
    <cellStyle name="收入實現數與繳付公庫數分析表_xl7132712" xfId="141"/>
    <cellStyle name="收入實現數與繳付公庫數分析表_xl7132712;border-left:none" xfId="142"/>
    <cellStyle name="收入實現數與繳付公庫數分析表_xl7232712;border-left:none" xfId="143"/>
    <cellStyle name="收入實現數與繳付公庫數分析表_xl7332712;border-left:none" xfId="144"/>
    <cellStyle name="收入實現數與繳付公庫數分析表_xl7432712" xfId="145"/>
    <cellStyle name="收入實現數與繳付公庫數分析表_xl7432712;border-left:none" xfId="146"/>
    <cellStyle name="收入實現數與繳付公庫數分析表_xl7532712;border-left:none" xfId="147"/>
    <cellStyle name="收入實現數與繳付公庫數分析表_xl7632712;border-left:none" xfId="148"/>
    <cellStyle name="收入實現數與繳付公庫數分析表_xl7732712;border-left:none" xfId="149"/>
    <cellStyle name="收入實現數與繳付公庫數分析表_xl8132712;border-top:none;ShrinkToFit:true;WrapText:true" xfId="150"/>
    <cellStyle name="收入實現數與繳付公庫數分析表_xl8332712;border-left:none;border-right:.5pt solid black" xfId="151"/>
    <cellStyle name="收入實現數與繳付公庫數分析表_xl8732712" xfId="152"/>
    <cellStyle name="收入實現數與繳付公庫數分析表_xl8732712;border-left:none" xfId="153"/>
    <cellStyle name="收入實現數與繳付公庫數分析表_xl8832712" xfId="154"/>
    <cellStyle name="收入實現數與繳付公庫數分析表_xl9132712" xfId="155"/>
    <cellStyle name="Percent" xfId="156"/>
    <cellStyle name="科目明細表_xl1019049" xfId="157"/>
    <cellStyle name="計算方式" xfId="158"/>
    <cellStyle name="Currency" xfId="159"/>
    <cellStyle name="Currency [0]" xfId="160"/>
    <cellStyle name="連結的儲存格" xfId="161"/>
    <cellStyle name="備註" xfId="162"/>
    <cellStyle name="歲入累計表_xl6910177;border-top:none;border-left:none" xfId="163"/>
    <cellStyle name="歲入累計表_xl9710177;border-bottom:.5pt solid black" xfId="164"/>
    <cellStyle name="預付費用明細表_xl6315234" xfId="165"/>
    <cellStyle name="預付費用明細表_xl6515234" xfId="166"/>
    <cellStyle name="預付費用明細表_xl6715234" xfId="167"/>
    <cellStyle name="預付費用明細表_xl6815234;border-top:none;border-left:none;WrapText:true" xfId="168"/>
    <cellStyle name="預付費用明細表_xl7015234" xfId="169"/>
    <cellStyle name="預付費用明細表_xl7015234;border-left:none" xfId="170"/>
    <cellStyle name="預付費用明細表_xl7115234" xfId="171"/>
    <cellStyle name="預付費用明細表_xl7115234;border-left:none" xfId="172"/>
    <cellStyle name="預付費用明細表_xl7215234;border-left:none" xfId="173"/>
    <cellStyle name="預付費用明細表_xl7315234" xfId="174"/>
    <cellStyle name="預付費用明細表_xl7515234" xfId="175"/>
    <cellStyle name="預付費用明細表_xl7815234;border-left:none;border-right:.5pt solid black;WrapText:true" xfId="176"/>
    <cellStyle name="預付費用明細表_xl8015234;border-bottom:.5pt solid black" xfId="177"/>
    <cellStyle name="預付費用明細表_xl8015234;border-top:none;border-bottom:.5pt solid black" xfId="178"/>
    <cellStyle name="預付費用明細表_xl8215234;border-top:none;border-bottom:.5pt solid black;WrapText:true" xfId="179"/>
    <cellStyle name="預付費用明細表_xl8315234" xfId="180"/>
    <cellStyle name="說明文字" xfId="181"/>
    <cellStyle name="輔色1" xfId="182"/>
    <cellStyle name="輔色2" xfId="183"/>
    <cellStyle name="輔色3" xfId="184"/>
    <cellStyle name="輔色4" xfId="185"/>
    <cellStyle name="輔色5" xfId="186"/>
    <cellStyle name="輔色6" xfId="187"/>
    <cellStyle name="標題" xfId="188"/>
    <cellStyle name="標題 1" xfId="189"/>
    <cellStyle name="標題 2" xfId="190"/>
    <cellStyle name="標題 3" xfId="191"/>
    <cellStyle name="標題 4" xfId="192"/>
    <cellStyle name="輸入" xfId="193"/>
    <cellStyle name="輸出" xfId="194"/>
    <cellStyle name="檢查儲存格" xfId="195"/>
    <cellStyle name="壞" xfId="196"/>
    <cellStyle name="警告文字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K7" sqref="K7"/>
    </sheetView>
  </sheetViews>
  <sheetFormatPr defaultColWidth="9.00390625" defaultRowHeight="15"/>
  <cols>
    <col min="1" max="1" width="6.140625" style="2" customWidth="1"/>
    <col min="2" max="2" width="5.140625" style="2" customWidth="1"/>
    <col min="3" max="3" width="5.421875" style="2" customWidth="1"/>
    <col min="4" max="4" width="5.28125" style="2" customWidth="1"/>
    <col min="5" max="5" width="4.00390625" style="2" customWidth="1"/>
    <col min="6" max="6" width="33.421875" style="2" customWidth="1"/>
    <col min="7" max="7" width="28.7109375" style="2" customWidth="1"/>
    <col min="8" max="8" width="21.421875" style="2" customWidth="1"/>
    <col min="9" max="9" width="19.00390625" style="2" customWidth="1"/>
    <col min="10" max="10" width="19.140625" style="2" customWidth="1"/>
    <col min="11" max="11" width="19.00390625" style="2" customWidth="1"/>
    <col min="12" max="12" width="32.7109375" style="2" customWidth="1"/>
    <col min="13" max="14" width="9.7109375" style="2" customWidth="1"/>
    <col min="15" max="16384" width="9.00390625" style="2" customWidth="1"/>
  </cols>
  <sheetData>
    <row r="1" spans="1:12" ht="27.7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27.75" customHeight="1">
      <c r="A2" s="153" t="s">
        <v>136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27.75" customHeight="1">
      <c r="A3" s="153" t="s">
        <v>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29.25" customHeight="1">
      <c r="A4" s="3"/>
      <c r="B4" s="3"/>
      <c r="C4" s="3"/>
      <c r="D4" s="3"/>
      <c r="E4" s="3"/>
      <c r="F4" s="4"/>
      <c r="G4" s="154" t="s">
        <v>193</v>
      </c>
      <c r="H4" s="154"/>
      <c r="I4" s="154"/>
      <c r="J4" s="154"/>
      <c r="K4" s="5"/>
      <c r="L4" s="6" t="s">
        <v>2</v>
      </c>
    </row>
    <row r="5" spans="1:12" ht="58.5" customHeight="1">
      <c r="A5" s="155" t="s">
        <v>3</v>
      </c>
      <c r="B5" s="158" t="s">
        <v>4</v>
      </c>
      <c r="C5" s="159"/>
      <c r="D5" s="159"/>
      <c r="E5" s="159"/>
      <c r="F5" s="159"/>
      <c r="G5" s="7" t="s">
        <v>5</v>
      </c>
      <c r="H5" s="8" t="s">
        <v>6</v>
      </c>
      <c r="I5" s="8" t="s">
        <v>7</v>
      </c>
      <c r="J5" s="9" t="s">
        <v>8</v>
      </c>
      <c r="K5" s="7" t="s">
        <v>9</v>
      </c>
      <c r="L5" s="10" t="s">
        <v>10</v>
      </c>
    </row>
    <row r="6" spans="1:12" ht="24" customHeight="1">
      <c r="A6" s="156"/>
      <c r="B6" s="160" t="s">
        <v>12</v>
      </c>
      <c r="C6" s="160" t="s">
        <v>13</v>
      </c>
      <c r="D6" s="160" t="s">
        <v>14</v>
      </c>
      <c r="E6" s="162" t="s">
        <v>15</v>
      </c>
      <c r="F6" s="147" t="s">
        <v>16</v>
      </c>
      <c r="G6" s="7" t="s">
        <v>33</v>
      </c>
      <c r="H6" s="7" t="s">
        <v>33</v>
      </c>
      <c r="I6" s="7" t="s">
        <v>33</v>
      </c>
      <c r="J6" s="7" t="s">
        <v>33</v>
      </c>
      <c r="K6" s="7" t="s">
        <v>33</v>
      </c>
      <c r="L6" s="7" t="s">
        <v>33</v>
      </c>
    </row>
    <row r="7" spans="1:12" ht="26.25" customHeight="1">
      <c r="A7" s="157"/>
      <c r="B7" s="161"/>
      <c r="C7" s="161"/>
      <c r="D7" s="161"/>
      <c r="E7" s="163"/>
      <c r="F7" s="148"/>
      <c r="G7" s="7" t="s">
        <v>18</v>
      </c>
      <c r="H7" s="7" t="s">
        <v>18</v>
      </c>
      <c r="I7" s="7" t="s">
        <v>18</v>
      </c>
      <c r="J7" s="7" t="s">
        <v>18</v>
      </c>
      <c r="K7" s="7" t="s">
        <v>18</v>
      </c>
      <c r="L7" s="7" t="s">
        <v>18</v>
      </c>
    </row>
    <row r="8" spans="1:12" ht="19.5" customHeight="1">
      <c r="A8" s="149">
        <v>108</v>
      </c>
      <c r="B8" s="11"/>
      <c r="C8" s="11"/>
      <c r="D8" s="11"/>
      <c r="E8" s="12"/>
      <c r="F8" s="151" t="s">
        <v>0</v>
      </c>
      <c r="G8" s="13">
        <f aca="true" t="shared" si="0" ref="G8:K11">G10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4">
        <f t="shared" si="0"/>
        <v>0</v>
      </c>
      <c r="L8" s="13">
        <f aca="true" t="shared" si="1" ref="L8:L13">L10</f>
        <v>0</v>
      </c>
    </row>
    <row r="9" spans="1:12" ht="27.75" customHeight="1">
      <c r="A9" s="150"/>
      <c r="B9" s="15"/>
      <c r="C9" s="15"/>
      <c r="D9" s="15"/>
      <c r="E9" s="16"/>
      <c r="F9" s="152"/>
      <c r="G9" s="17">
        <f t="shared" si="0"/>
        <v>6253726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8">
        <f t="shared" si="0"/>
        <v>0</v>
      </c>
      <c r="L9" s="17">
        <f t="shared" si="1"/>
        <v>6253726</v>
      </c>
    </row>
    <row r="10" spans="1:12" ht="19.5" customHeight="1">
      <c r="A10" s="149"/>
      <c r="B10" s="19">
        <v>4</v>
      </c>
      <c r="C10" s="19"/>
      <c r="D10" s="19"/>
      <c r="E10" s="19"/>
      <c r="F10" s="145" t="s">
        <v>34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8">
        <f t="shared" si="0"/>
        <v>0</v>
      </c>
      <c r="L10" s="17">
        <f t="shared" si="1"/>
        <v>0</v>
      </c>
    </row>
    <row r="11" spans="1:12" ht="27" customHeight="1">
      <c r="A11" s="150"/>
      <c r="B11" s="15"/>
      <c r="C11" s="15"/>
      <c r="D11" s="15"/>
      <c r="E11" s="15"/>
      <c r="F11" s="145"/>
      <c r="G11" s="17">
        <f t="shared" si="0"/>
        <v>6253726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8">
        <f t="shared" si="0"/>
        <v>0</v>
      </c>
      <c r="L11" s="17">
        <f t="shared" si="1"/>
        <v>6253726</v>
      </c>
    </row>
    <row r="12" spans="1:12" ht="19.5" customHeight="1">
      <c r="A12" s="20"/>
      <c r="B12" s="19"/>
      <c r="C12" s="19">
        <v>2</v>
      </c>
      <c r="D12" s="19"/>
      <c r="E12" s="19"/>
      <c r="F12" s="145" t="s">
        <v>35</v>
      </c>
      <c r="G12" s="17">
        <f aca="true" t="shared" si="2" ref="G12:K13">G14</f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8">
        <f t="shared" si="2"/>
        <v>0</v>
      </c>
      <c r="L12" s="17">
        <f t="shared" si="1"/>
        <v>0</v>
      </c>
    </row>
    <row r="13" spans="1:12" ht="24.75" customHeight="1">
      <c r="A13" s="21"/>
      <c r="B13" s="15"/>
      <c r="C13" s="15"/>
      <c r="D13" s="15"/>
      <c r="E13" s="15"/>
      <c r="F13" s="145"/>
      <c r="G13" s="17">
        <f t="shared" si="2"/>
        <v>6253726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8">
        <f t="shared" si="2"/>
        <v>0</v>
      </c>
      <c r="L13" s="17">
        <f t="shared" si="1"/>
        <v>6253726</v>
      </c>
    </row>
    <row r="14" spans="1:12" ht="19.5" customHeight="1">
      <c r="A14" s="20"/>
      <c r="B14" s="19"/>
      <c r="C14" s="19"/>
      <c r="D14" s="19">
        <v>13</v>
      </c>
      <c r="E14" s="19"/>
      <c r="F14" s="145" t="s">
        <v>36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0</v>
      </c>
    </row>
    <row r="15" spans="1:12" ht="27.75" customHeight="1">
      <c r="A15" s="21"/>
      <c r="B15" s="15"/>
      <c r="C15" s="15"/>
      <c r="D15" s="15"/>
      <c r="E15" s="15"/>
      <c r="F15" s="145"/>
      <c r="G15" s="17">
        <v>6253726</v>
      </c>
      <c r="H15" s="17">
        <v>0</v>
      </c>
      <c r="I15" s="17">
        <v>0</v>
      </c>
      <c r="J15" s="17">
        <v>0</v>
      </c>
      <c r="K15" s="18">
        <v>0</v>
      </c>
      <c r="L15" s="17">
        <v>6253726</v>
      </c>
    </row>
    <row r="16" spans="1:12" ht="19.5" customHeight="1">
      <c r="A16" s="20"/>
      <c r="B16" s="19"/>
      <c r="C16" s="19"/>
      <c r="D16" s="19"/>
      <c r="E16" s="19"/>
      <c r="F16" s="146" t="s">
        <v>37</v>
      </c>
      <c r="G16" s="17">
        <f aca="true" t="shared" si="3" ref="G16:L17">G8</f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8">
        <f t="shared" si="3"/>
        <v>0</v>
      </c>
      <c r="L16" s="17">
        <f t="shared" si="3"/>
        <v>0</v>
      </c>
    </row>
    <row r="17" spans="1:12" ht="25.5" customHeight="1">
      <c r="A17" s="21"/>
      <c r="B17" s="15"/>
      <c r="C17" s="15"/>
      <c r="D17" s="15"/>
      <c r="E17" s="15"/>
      <c r="F17" s="145"/>
      <c r="G17" s="17">
        <f t="shared" si="3"/>
        <v>6253726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8">
        <f t="shared" si="3"/>
        <v>0</v>
      </c>
      <c r="L17" s="17">
        <f t="shared" si="3"/>
        <v>6253726</v>
      </c>
    </row>
    <row r="18" spans="1:12" ht="19.5" customHeight="1">
      <c r="A18" s="20"/>
      <c r="B18" s="19"/>
      <c r="C18" s="19"/>
      <c r="D18" s="19"/>
      <c r="E18" s="19"/>
      <c r="F18" s="146" t="s">
        <v>38</v>
      </c>
      <c r="G18" s="17">
        <f aca="true" t="shared" si="4" ref="G18:L19">G16</f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8">
        <f t="shared" si="4"/>
        <v>0</v>
      </c>
      <c r="L18" s="17">
        <f t="shared" si="4"/>
        <v>0</v>
      </c>
    </row>
    <row r="19" spans="1:12" ht="26.25" customHeight="1">
      <c r="A19" s="21"/>
      <c r="B19" s="15"/>
      <c r="C19" s="15"/>
      <c r="D19" s="15"/>
      <c r="E19" s="15"/>
      <c r="F19" s="145"/>
      <c r="G19" s="17">
        <f t="shared" si="4"/>
        <v>6253726</v>
      </c>
      <c r="H19" s="17">
        <f t="shared" si="4"/>
        <v>0</v>
      </c>
      <c r="I19" s="17">
        <f t="shared" si="4"/>
        <v>0</v>
      </c>
      <c r="J19" s="17">
        <f t="shared" si="4"/>
        <v>0</v>
      </c>
      <c r="K19" s="18">
        <f t="shared" si="4"/>
        <v>0</v>
      </c>
      <c r="L19" s="17">
        <f t="shared" si="4"/>
        <v>6253726</v>
      </c>
    </row>
    <row r="20" spans="1:12" ht="19.5" customHeight="1">
      <c r="A20" s="20"/>
      <c r="B20" s="19"/>
      <c r="C20" s="19"/>
      <c r="D20" s="19"/>
      <c r="E20" s="19"/>
      <c r="F20" s="145"/>
      <c r="G20" s="17"/>
      <c r="H20" s="17"/>
      <c r="I20" s="17"/>
      <c r="J20" s="17"/>
      <c r="K20" s="18"/>
      <c r="L20" s="17"/>
    </row>
    <row r="21" spans="1:12" ht="19.5" customHeight="1">
      <c r="A21" s="20"/>
      <c r="B21" s="19"/>
      <c r="C21" s="19"/>
      <c r="D21" s="19"/>
      <c r="E21" s="19"/>
      <c r="F21" s="145"/>
      <c r="G21" s="17"/>
      <c r="H21" s="17"/>
      <c r="I21" s="17"/>
      <c r="J21" s="17"/>
      <c r="K21" s="18"/>
      <c r="L21" s="17"/>
    </row>
    <row r="22" spans="1:12" ht="16.5" customHeight="1">
      <c r="A22" s="22"/>
      <c r="B22" s="22"/>
      <c r="C22" s="22"/>
      <c r="D22" s="22"/>
      <c r="E22" s="22"/>
      <c r="F22" s="23"/>
      <c r="G22" s="23"/>
      <c r="H22" s="23"/>
      <c r="I22" s="23"/>
      <c r="J22" s="23"/>
      <c r="K22" s="23"/>
      <c r="L22" s="23"/>
    </row>
  </sheetData>
  <sheetProtection/>
  <mergeCells count="20">
    <mergeCell ref="A1:L1"/>
    <mergeCell ref="A2:L2"/>
    <mergeCell ref="A3:L3"/>
    <mergeCell ref="G4:J4"/>
    <mergeCell ref="A5:A7"/>
    <mergeCell ref="B5:F5"/>
    <mergeCell ref="B6:B7"/>
    <mergeCell ref="C6:C7"/>
    <mergeCell ref="D6:D7"/>
    <mergeCell ref="E6:E7"/>
    <mergeCell ref="F14:F15"/>
    <mergeCell ref="F16:F17"/>
    <mergeCell ref="F18:F19"/>
    <mergeCell ref="F20:F21"/>
    <mergeCell ref="F6:F7"/>
    <mergeCell ref="A8:A9"/>
    <mergeCell ref="F8:F9"/>
    <mergeCell ref="A10:A11"/>
    <mergeCell ref="F10:F11"/>
    <mergeCell ref="F12:F13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9" scale="71" r:id="rId1"/>
  <headerFooter>
    <oddFooter>&amp;C&amp;"標楷體,標準"&amp;P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6"/>
  <sheetViews>
    <sheetView zoomScalePageLayoutView="0" workbookViewId="0" topLeftCell="A1">
      <selection activeCell="G4" sqref="G4:J4"/>
    </sheetView>
  </sheetViews>
  <sheetFormatPr defaultColWidth="9.140625" defaultRowHeight="16.5" customHeight="1"/>
  <cols>
    <col min="1" max="1" width="4.7109375" style="0" customWidth="1"/>
    <col min="2" max="5" width="3.57421875" style="0" customWidth="1"/>
    <col min="6" max="6" width="29.28125" style="0" customWidth="1"/>
    <col min="7" max="7" width="20.7109375" style="0" customWidth="1"/>
    <col min="8" max="8" width="19.28125" style="0" customWidth="1"/>
    <col min="9" max="10" width="18.57421875" style="0" customWidth="1"/>
    <col min="11" max="11" width="14.7109375" style="0" customWidth="1"/>
    <col min="12" max="12" width="22.8515625" style="0" customWidth="1"/>
    <col min="13" max="13" width="17.28125" style="0" customWidth="1"/>
    <col min="14" max="15" width="8.7109375" style="0" customWidth="1"/>
  </cols>
  <sheetData>
    <row r="1" spans="1:13" ht="27.7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7.75" customHeight="1">
      <c r="A2" s="167" t="s">
        <v>137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27.75" customHeight="1">
      <c r="A3" s="166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29.25" customHeight="1">
      <c r="A4" s="53"/>
      <c r="B4" s="53"/>
      <c r="C4" s="53"/>
      <c r="D4" s="53"/>
      <c r="E4" s="53"/>
      <c r="F4" s="54"/>
      <c r="G4" s="168" t="s">
        <v>194</v>
      </c>
      <c r="H4" s="169"/>
      <c r="I4" s="169"/>
      <c r="J4" s="169"/>
      <c r="K4" s="1"/>
      <c r="L4" s="1"/>
      <c r="M4" s="55" t="s">
        <v>2</v>
      </c>
    </row>
    <row r="5" spans="1:13" ht="50.25" customHeight="1">
      <c r="A5" s="170" t="s">
        <v>3</v>
      </c>
      <c r="B5" s="171" t="s">
        <v>4</v>
      </c>
      <c r="C5" s="171"/>
      <c r="D5" s="171"/>
      <c r="E5" s="171"/>
      <c r="F5" s="171"/>
      <c r="G5" s="93" t="s">
        <v>5</v>
      </c>
      <c r="H5" s="94" t="s">
        <v>6</v>
      </c>
      <c r="I5" s="94" t="s">
        <v>7</v>
      </c>
      <c r="J5" s="95" t="s">
        <v>8</v>
      </c>
      <c r="K5" s="93" t="s">
        <v>9</v>
      </c>
      <c r="L5" s="96" t="s">
        <v>10</v>
      </c>
      <c r="M5" s="94" t="s">
        <v>11</v>
      </c>
    </row>
    <row r="6" spans="1:13" ht="18.75" customHeight="1">
      <c r="A6" s="170"/>
      <c r="B6" s="172" t="s">
        <v>12</v>
      </c>
      <c r="C6" s="172" t="s">
        <v>13</v>
      </c>
      <c r="D6" s="172" t="s">
        <v>14</v>
      </c>
      <c r="E6" s="172" t="s">
        <v>15</v>
      </c>
      <c r="F6" s="165" t="s">
        <v>16</v>
      </c>
      <c r="G6" s="98" t="s">
        <v>17</v>
      </c>
      <c r="H6" s="99" t="s">
        <v>17</v>
      </c>
      <c r="I6" s="100" t="s">
        <v>17</v>
      </c>
      <c r="J6" s="101" t="s">
        <v>17</v>
      </c>
      <c r="K6" s="98" t="s">
        <v>17</v>
      </c>
      <c r="L6" s="98" t="s">
        <v>17</v>
      </c>
      <c r="M6" s="101" t="s">
        <v>17</v>
      </c>
    </row>
    <row r="7" spans="1:13" ht="18.75" customHeight="1">
      <c r="A7" s="170"/>
      <c r="B7" s="172"/>
      <c r="C7" s="172"/>
      <c r="D7" s="172"/>
      <c r="E7" s="172"/>
      <c r="F7" s="165"/>
      <c r="G7" s="98" t="s">
        <v>18</v>
      </c>
      <c r="H7" s="98" t="s">
        <v>18</v>
      </c>
      <c r="I7" s="98" t="s">
        <v>18</v>
      </c>
      <c r="J7" s="98" t="s">
        <v>18</v>
      </c>
      <c r="K7" s="98" t="s">
        <v>18</v>
      </c>
      <c r="L7" s="98" t="s">
        <v>18</v>
      </c>
      <c r="M7" s="98" t="s">
        <v>18</v>
      </c>
    </row>
    <row r="8" spans="1:13" ht="19.5" customHeight="1">
      <c r="A8" s="56">
        <v>108</v>
      </c>
      <c r="B8" s="57" t="s">
        <v>19</v>
      </c>
      <c r="C8" s="57"/>
      <c r="D8" s="57"/>
      <c r="E8" s="57"/>
      <c r="F8" s="164" t="s">
        <v>20</v>
      </c>
      <c r="G8" s="102">
        <f aca="true" t="shared" si="0" ref="G8:J11">G10</f>
        <v>0</v>
      </c>
      <c r="H8" s="103">
        <f t="shared" si="0"/>
        <v>0</v>
      </c>
      <c r="I8" s="103">
        <f t="shared" si="0"/>
        <v>0</v>
      </c>
      <c r="J8" s="102">
        <f t="shared" si="0"/>
        <v>0</v>
      </c>
      <c r="K8" s="103">
        <v>0</v>
      </c>
      <c r="L8" s="102">
        <f>G8-H8-J8+K8</f>
        <v>0</v>
      </c>
      <c r="M8" s="103">
        <v>0</v>
      </c>
    </row>
    <row r="9" spans="1:13" ht="19.5" customHeight="1">
      <c r="A9" s="58"/>
      <c r="B9" s="59"/>
      <c r="C9" s="59"/>
      <c r="D9" s="59"/>
      <c r="E9" s="59"/>
      <c r="F9" s="164"/>
      <c r="G9" s="104">
        <f t="shared" si="0"/>
        <v>382000000</v>
      </c>
      <c r="H9" s="103">
        <f t="shared" si="0"/>
        <v>0</v>
      </c>
      <c r="I9" s="103">
        <f t="shared" si="0"/>
        <v>0</v>
      </c>
      <c r="J9" s="104">
        <f t="shared" si="0"/>
        <v>0</v>
      </c>
      <c r="K9" s="103">
        <v>0</v>
      </c>
      <c r="L9" s="102">
        <f aca="true" t="shared" si="1" ref="L9:L25">G9-H9-J9+K9</f>
        <v>382000000</v>
      </c>
      <c r="M9" s="104">
        <v>114600000</v>
      </c>
    </row>
    <row r="10" spans="1:13" ht="19.5" customHeight="1">
      <c r="A10" s="56"/>
      <c r="B10" s="57"/>
      <c r="C10" s="57" t="s">
        <v>21</v>
      </c>
      <c r="D10" s="57"/>
      <c r="E10" s="57"/>
      <c r="F10" s="164" t="s">
        <v>22</v>
      </c>
      <c r="G10" s="102">
        <f t="shared" si="0"/>
        <v>0</v>
      </c>
      <c r="H10" s="103">
        <f t="shared" si="0"/>
        <v>0</v>
      </c>
      <c r="I10" s="103">
        <f t="shared" si="0"/>
        <v>0</v>
      </c>
      <c r="J10" s="102">
        <f t="shared" si="0"/>
        <v>0</v>
      </c>
      <c r="K10" s="103">
        <v>0</v>
      </c>
      <c r="L10" s="102">
        <f t="shared" si="1"/>
        <v>0</v>
      </c>
      <c r="M10" s="103">
        <v>0</v>
      </c>
    </row>
    <row r="11" spans="1:13" ht="19.5" customHeight="1">
      <c r="A11" s="58"/>
      <c r="B11" s="59"/>
      <c r="C11" s="59"/>
      <c r="D11" s="59"/>
      <c r="E11" s="59"/>
      <c r="F11" s="164"/>
      <c r="G11" s="104">
        <f t="shared" si="0"/>
        <v>382000000</v>
      </c>
      <c r="H11" s="103">
        <f t="shared" si="0"/>
        <v>0</v>
      </c>
      <c r="I11" s="103">
        <f t="shared" si="0"/>
        <v>0</v>
      </c>
      <c r="J11" s="104">
        <f t="shared" si="0"/>
        <v>0</v>
      </c>
      <c r="K11" s="103">
        <v>0</v>
      </c>
      <c r="L11" s="102">
        <f t="shared" si="1"/>
        <v>382000000</v>
      </c>
      <c r="M11" s="104">
        <v>114600000</v>
      </c>
    </row>
    <row r="12" spans="1:13" ht="19.5" customHeight="1">
      <c r="A12" s="56"/>
      <c r="B12" s="57"/>
      <c r="C12" s="57"/>
      <c r="D12" s="57"/>
      <c r="E12" s="57" t="s">
        <v>19</v>
      </c>
      <c r="F12" s="164" t="s">
        <v>24</v>
      </c>
      <c r="G12" s="102">
        <v>0</v>
      </c>
      <c r="H12" s="103">
        <v>0</v>
      </c>
      <c r="I12" s="103">
        <v>0</v>
      </c>
      <c r="J12" s="102">
        <v>0</v>
      </c>
      <c r="K12" s="103">
        <v>0</v>
      </c>
      <c r="L12" s="102">
        <f t="shared" si="1"/>
        <v>0</v>
      </c>
      <c r="M12" s="103">
        <v>0</v>
      </c>
    </row>
    <row r="13" spans="1:13" ht="19.5" customHeight="1">
      <c r="A13" s="58"/>
      <c r="B13" s="59"/>
      <c r="C13" s="59"/>
      <c r="D13" s="59"/>
      <c r="E13" s="59"/>
      <c r="F13" s="164"/>
      <c r="G13" s="104">
        <v>382000000</v>
      </c>
      <c r="H13" s="103">
        <v>0</v>
      </c>
      <c r="I13" s="103">
        <v>0</v>
      </c>
      <c r="J13" s="104">
        <v>0</v>
      </c>
      <c r="K13" s="103">
        <v>0</v>
      </c>
      <c r="L13" s="102">
        <f t="shared" si="1"/>
        <v>382000000</v>
      </c>
      <c r="M13" s="104">
        <v>114600000</v>
      </c>
    </row>
    <row r="14" spans="1:13" ht="19.5" customHeight="1">
      <c r="A14" s="56"/>
      <c r="B14" s="57">
        <v>90</v>
      </c>
      <c r="C14" s="57"/>
      <c r="D14" s="57"/>
      <c r="E14" s="57"/>
      <c r="F14" s="164" t="s">
        <v>25</v>
      </c>
      <c r="G14" s="102">
        <f>G16</f>
        <v>10776836</v>
      </c>
      <c r="H14" s="103">
        <v>0</v>
      </c>
      <c r="I14" s="103">
        <f>I16</f>
        <v>0</v>
      </c>
      <c r="J14" s="102">
        <f>J16</f>
        <v>10257345</v>
      </c>
      <c r="K14" s="103">
        <v>0</v>
      </c>
      <c r="L14" s="102">
        <f t="shared" si="1"/>
        <v>519491</v>
      </c>
      <c r="M14" s="103">
        <v>0</v>
      </c>
    </row>
    <row r="15" spans="1:13" ht="19.5" customHeight="1">
      <c r="A15" s="58"/>
      <c r="B15" s="59"/>
      <c r="C15" s="59"/>
      <c r="D15" s="59"/>
      <c r="E15" s="59"/>
      <c r="F15" s="164"/>
      <c r="G15" s="104">
        <f>G17</f>
        <v>0</v>
      </c>
      <c r="H15" s="103">
        <v>0</v>
      </c>
      <c r="I15" s="103">
        <v>0</v>
      </c>
      <c r="J15" s="104">
        <v>0</v>
      </c>
      <c r="K15" s="103">
        <v>0</v>
      </c>
      <c r="L15" s="102">
        <f t="shared" si="1"/>
        <v>0</v>
      </c>
      <c r="M15" s="103">
        <v>0</v>
      </c>
    </row>
    <row r="16" spans="1:13" ht="19.5" customHeight="1">
      <c r="A16" s="56"/>
      <c r="B16" s="57"/>
      <c r="C16" s="57" t="s">
        <v>23</v>
      </c>
      <c r="D16" s="57"/>
      <c r="E16" s="57"/>
      <c r="F16" s="164" t="s">
        <v>26</v>
      </c>
      <c r="G16" s="102">
        <f>G18</f>
        <v>10776836</v>
      </c>
      <c r="H16" s="103">
        <v>0</v>
      </c>
      <c r="I16" s="103">
        <f>I18</f>
        <v>0</v>
      </c>
      <c r="J16" s="102">
        <f>J18</f>
        <v>10257345</v>
      </c>
      <c r="K16" s="103">
        <v>0</v>
      </c>
      <c r="L16" s="102">
        <f t="shared" si="1"/>
        <v>519491</v>
      </c>
      <c r="M16" s="103">
        <v>0</v>
      </c>
    </row>
    <row r="17" spans="1:13" ht="19.5" customHeight="1">
      <c r="A17" s="58"/>
      <c r="B17" s="59"/>
      <c r="C17" s="59"/>
      <c r="D17" s="59"/>
      <c r="E17" s="59"/>
      <c r="F17" s="164"/>
      <c r="G17" s="104">
        <f>G19</f>
        <v>0</v>
      </c>
      <c r="H17" s="103">
        <v>0</v>
      </c>
      <c r="I17" s="103">
        <v>0</v>
      </c>
      <c r="J17" s="104">
        <v>0</v>
      </c>
      <c r="K17" s="103">
        <v>0</v>
      </c>
      <c r="L17" s="102">
        <f t="shared" si="1"/>
        <v>0</v>
      </c>
      <c r="M17" s="103">
        <v>0</v>
      </c>
    </row>
    <row r="18" spans="1:13" ht="19.5" customHeight="1">
      <c r="A18" s="56"/>
      <c r="B18" s="57"/>
      <c r="C18" s="57"/>
      <c r="D18" s="57"/>
      <c r="E18" s="57" t="s">
        <v>27</v>
      </c>
      <c r="F18" s="164" t="s">
        <v>28</v>
      </c>
      <c r="G18" s="102">
        <v>10776836</v>
      </c>
      <c r="H18" s="103">
        <v>0</v>
      </c>
      <c r="I18" s="103">
        <v>0</v>
      </c>
      <c r="J18" s="102">
        <v>10257345</v>
      </c>
      <c r="K18" s="103">
        <v>0</v>
      </c>
      <c r="L18" s="102">
        <f t="shared" si="1"/>
        <v>519491</v>
      </c>
      <c r="M18" s="103">
        <v>0</v>
      </c>
    </row>
    <row r="19" spans="1:13" ht="19.5" customHeight="1">
      <c r="A19" s="58"/>
      <c r="B19" s="59"/>
      <c r="C19" s="59"/>
      <c r="D19" s="59"/>
      <c r="E19" s="59"/>
      <c r="F19" s="164"/>
      <c r="G19" s="104">
        <v>0</v>
      </c>
      <c r="H19" s="103">
        <v>0</v>
      </c>
      <c r="I19" s="103">
        <v>0</v>
      </c>
      <c r="J19" s="104">
        <v>0</v>
      </c>
      <c r="K19" s="103">
        <v>0</v>
      </c>
      <c r="L19" s="102">
        <f t="shared" si="1"/>
        <v>0</v>
      </c>
      <c r="M19" s="103">
        <v>0</v>
      </c>
    </row>
    <row r="20" spans="1:13" ht="19.5" customHeight="1">
      <c r="A20" s="56"/>
      <c r="B20" s="57"/>
      <c r="C20" s="57"/>
      <c r="D20" s="57"/>
      <c r="E20" s="57"/>
      <c r="F20" s="164" t="s">
        <v>29</v>
      </c>
      <c r="G20" s="102">
        <f aca="true" t="shared" si="2" ref="G20:J21">G8</f>
        <v>0</v>
      </c>
      <c r="H20" s="103">
        <f t="shared" si="2"/>
        <v>0</v>
      </c>
      <c r="I20" s="103">
        <f t="shared" si="2"/>
        <v>0</v>
      </c>
      <c r="J20" s="102">
        <f t="shared" si="2"/>
        <v>0</v>
      </c>
      <c r="K20" s="103">
        <v>0</v>
      </c>
      <c r="L20" s="102">
        <f t="shared" si="1"/>
        <v>0</v>
      </c>
      <c r="M20" s="103">
        <v>0</v>
      </c>
    </row>
    <row r="21" spans="1:13" ht="19.5" customHeight="1">
      <c r="A21" s="58"/>
      <c r="B21" s="59"/>
      <c r="C21" s="59"/>
      <c r="D21" s="59"/>
      <c r="E21" s="59"/>
      <c r="F21" s="164"/>
      <c r="G21" s="104">
        <f t="shared" si="2"/>
        <v>382000000</v>
      </c>
      <c r="H21" s="103">
        <f t="shared" si="2"/>
        <v>0</v>
      </c>
      <c r="I21" s="103">
        <f t="shared" si="2"/>
        <v>0</v>
      </c>
      <c r="J21" s="104">
        <f t="shared" si="2"/>
        <v>0</v>
      </c>
      <c r="K21" s="103">
        <v>0</v>
      </c>
      <c r="L21" s="102">
        <f t="shared" si="1"/>
        <v>382000000</v>
      </c>
      <c r="M21" s="104">
        <v>114600000</v>
      </c>
    </row>
    <row r="22" spans="1:13" ht="19.5" customHeight="1">
      <c r="A22" s="56"/>
      <c r="B22" s="57"/>
      <c r="C22" s="57"/>
      <c r="D22" s="57"/>
      <c r="E22" s="57"/>
      <c r="F22" s="164" t="s">
        <v>30</v>
      </c>
      <c r="G22" s="102">
        <f aca="true" t="shared" si="3" ref="G22:J23">G14</f>
        <v>10776836</v>
      </c>
      <c r="H22" s="103">
        <f t="shared" si="3"/>
        <v>0</v>
      </c>
      <c r="I22" s="103">
        <f t="shared" si="3"/>
        <v>0</v>
      </c>
      <c r="J22" s="102">
        <f t="shared" si="3"/>
        <v>10257345</v>
      </c>
      <c r="K22" s="103">
        <v>0</v>
      </c>
      <c r="L22" s="102">
        <f t="shared" si="1"/>
        <v>519491</v>
      </c>
      <c r="M22" s="103">
        <v>0</v>
      </c>
    </row>
    <row r="23" spans="1:13" ht="19.5" customHeight="1">
      <c r="A23" s="58"/>
      <c r="B23" s="59"/>
      <c r="C23" s="59"/>
      <c r="D23" s="59"/>
      <c r="E23" s="59"/>
      <c r="F23" s="164"/>
      <c r="G23" s="104">
        <f t="shared" si="3"/>
        <v>0</v>
      </c>
      <c r="H23" s="103">
        <f t="shared" si="3"/>
        <v>0</v>
      </c>
      <c r="I23" s="103">
        <f t="shared" si="3"/>
        <v>0</v>
      </c>
      <c r="J23" s="104">
        <f t="shared" si="3"/>
        <v>0</v>
      </c>
      <c r="K23" s="103">
        <v>0</v>
      </c>
      <c r="L23" s="102">
        <f t="shared" si="1"/>
        <v>0</v>
      </c>
      <c r="M23" s="103">
        <v>0</v>
      </c>
    </row>
    <row r="24" spans="1:13" ht="19.5" customHeight="1">
      <c r="A24" s="56"/>
      <c r="B24" s="57"/>
      <c r="C24" s="57"/>
      <c r="D24" s="57"/>
      <c r="E24" s="57"/>
      <c r="F24" s="164" t="s">
        <v>31</v>
      </c>
      <c r="G24" s="102">
        <f aca="true" t="shared" si="4" ref="G24:J25">G20+G22</f>
        <v>10776836</v>
      </c>
      <c r="H24" s="103">
        <f t="shared" si="4"/>
        <v>0</v>
      </c>
      <c r="I24" s="103">
        <f t="shared" si="4"/>
        <v>0</v>
      </c>
      <c r="J24" s="102">
        <f t="shared" si="4"/>
        <v>10257345</v>
      </c>
      <c r="K24" s="103">
        <v>0</v>
      </c>
      <c r="L24" s="102">
        <f t="shared" si="1"/>
        <v>519491</v>
      </c>
      <c r="M24" s="103">
        <v>0</v>
      </c>
    </row>
    <row r="25" spans="1:13" ht="19.5" customHeight="1">
      <c r="A25" s="58"/>
      <c r="B25" s="59"/>
      <c r="C25" s="59"/>
      <c r="D25" s="59"/>
      <c r="E25" s="59"/>
      <c r="F25" s="164"/>
      <c r="G25" s="104">
        <f t="shared" si="4"/>
        <v>382000000</v>
      </c>
      <c r="H25" s="103">
        <f t="shared" si="4"/>
        <v>0</v>
      </c>
      <c r="I25" s="103">
        <f t="shared" si="4"/>
        <v>0</v>
      </c>
      <c r="J25" s="104">
        <f t="shared" si="4"/>
        <v>0</v>
      </c>
      <c r="K25" s="103">
        <v>0</v>
      </c>
      <c r="L25" s="102">
        <f t="shared" si="1"/>
        <v>382000000</v>
      </c>
      <c r="M25" s="104">
        <v>114600000</v>
      </c>
    </row>
    <row r="26" spans="1:13" ht="16.5" customHeight="1">
      <c r="A26" s="60"/>
      <c r="B26" s="60"/>
      <c r="C26" s="60"/>
      <c r="D26" s="60"/>
      <c r="E26" s="60"/>
      <c r="F26" s="61"/>
      <c r="G26" s="97"/>
      <c r="H26" s="97"/>
      <c r="I26" s="97"/>
      <c r="J26" s="97"/>
      <c r="K26" s="97"/>
      <c r="L26" s="97"/>
      <c r="M26" s="97"/>
    </row>
  </sheetData>
  <sheetProtection/>
  <mergeCells count="20">
    <mergeCell ref="A1:M1"/>
    <mergeCell ref="A2:M2"/>
    <mergeCell ref="A3:M3"/>
    <mergeCell ref="G4:J4"/>
    <mergeCell ref="A5:A7"/>
    <mergeCell ref="B5:F5"/>
    <mergeCell ref="B6:B7"/>
    <mergeCell ref="C6:C7"/>
    <mergeCell ref="D6:D7"/>
    <mergeCell ref="E6:E7"/>
    <mergeCell ref="F18:F19"/>
    <mergeCell ref="F20:F21"/>
    <mergeCell ref="F22:F23"/>
    <mergeCell ref="F24:F25"/>
    <mergeCell ref="F6:F7"/>
    <mergeCell ref="F8:F9"/>
    <mergeCell ref="F10:F11"/>
    <mergeCell ref="F12:F13"/>
    <mergeCell ref="F14:F15"/>
    <mergeCell ref="F16:F17"/>
  </mergeCells>
  <printOptions/>
  <pageMargins left="0.5118110236220472" right="0.5118110236220472" top="0.5118110236220472" bottom="0.5118110236220472" header="0" footer="0"/>
  <pageSetup firstPageNumber="2" useFirstPageNumber="1" fitToHeight="0" fitToWidth="1" horizontalDpi="300" verticalDpi="300" orientation="landscape" paperSize="9" scale="82" r:id="rId1"/>
  <headerFooter alignWithMargins="0">
    <oddFooter>&amp;C&amp;"標楷體,標準"&amp;P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6"/>
  <sheetViews>
    <sheetView zoomScalePageLayoutView="0" workbookViewId="0" topLeftCell="A4">
      <selection activeCell="D27" sqref="D27:E30"/>
    </sheetView>
  </sheetViews>
  <sheetFormatPr defaultColWidth="9.140625" defaultRowHeight="16.5" customHeight="1"/>
  <cols>
    <col min="1" max="1" width="28.28125" style="0" customWidth="1"/>
    <col min="2" max="10" width="12.8515625" style="0" customWidth="1"/>
    <col min="11" max="15" width="8.7109375" style="0" customWidth="1"/>
  </cols>
  <sheetData>
    <row r="1" spans="1:10" ht="27.75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7.75" customHeight="1">
      <c r="A2" s="176" t="s">
        <v>136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27.75" customHeight="1">
      <c r="A3" s="176" t="s">
        <v>138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29.25" customHeight="1">
      <c r="A4" s="25"/>
      <c r="B4" s="26"/>
      <c r="C4" s="177" t="s">
        <v>195</v>
      </c>
      <c r="D4" s="177"/>
      <c r="E4" s="177"/>
      <c r="F4" s="177"/>
      <c r="G4" s="177"/>
      <c r="H4" s="27"/>
      <c r="I4" s="178" t="s">
        <v>2</v>
      </c>
      <c r="J4" s="178"/>
    </row>
    <row r="5" spans="1:10" ht="14.25" customHeight="1">
      <c r="A5" s="179" t="s">
        <v>92</v>
      </c>
      <c r="B5" s="181" t="s">
        <v>93</v>
      </c>
      <c r="C5" s="173" t="s">
        <v>94</v>
      </c>
      <c r="D5" s="183" t="s">
        <v>95</v>
      </c>
      <c r="E5" s="183"/>
      <c r="F5" s="183"/>
      <c r="G5" s="183"/>
      <c r="H5" s="183"/>
      <c r="I5" s="183"/>
      <c r="J5" s="173" t="s">
        <v>96</v>
      </c>
    </row>
    <row r="6" spans="1:10" ht="19.5" customHeight="1">
      <c r="A6" s="179"/>
      <c r="B6" s="181"/>
      <c r="C6" s="173"/>
      <c r="D6" s="173" t="s">
        <v>97</v>
      </c>
      <c r="E6" s="175" t="s">
        <v>98</v>
      </c>
      <c r="F6" s="175"/>
      <c r="G6" s="175"/>
      <c r="H6" s="173" t="s">
        <v>99</v>
      </c>
      <c r="I6" s="173" t="s">
        <v>100</v>
      </c>
      <c r="J6" s="173"/>
    </row>
    <row r="7" spans="1:10" ht="48.75" customHeight="1">
      <c r="A7" s="180"/>
      <c r="B7" s="182"/>
      <c r="C7" s="174"/>
      <c r="D7" s="174"/>
      <c r="E7" s="28" t="s">
        <v>101</v>
      </c>
      <c r="F7" s="28" t="s">
        <v>102</v>
      </c>
      <c r="G7" s="28" t="s">
        <v>103</v>
      </c>
      <c r="H7" s="174"/>
      <c r="I7" s="174"/>
      <c r="J7" s="174"/>
    </row>
    <row r="8" spans="1:10" ht="15" customHeight="1">
      <c r="A8" s="29" t="s">
        <v>104</v>
      </c>
      <c r="B8" s="106">
        <v>0</v>
      </c>
      <c r="C8" s="106">
        <v>0</v>
      </c>
      <c r="D8" s="106">
        <v>0</v>
      </c>
      <c r="E8" s="107">
        <v>0</v>
      </c>
      <c r="F8" s="107">
        <v>0</v>
      </c>
      <c r="G8" s="106">
        <v>0</v>
      </c>
      <c r="H8" s="107">
        <v>0</v>
      </c>
      <c r="I8" s="107">
        <v>0</v>
      </c>
      <c r="J8" s="108">
        <f>B8-C8+D8+E8+F8+G8+H8</f>
        <v>0</v>
      </c>
    </row>
    <row r="9" spans="1:10" ht="15" customHeight="1">
      <c r="A9" s="29" t="s">
        <v>105</v>
      </c>
      <c r="B9" s="106">
        <v>0</v>
      </c>
      <c r="C9" s="106">
        <v>0</v>
      </c>
      <c r="D9" s="106">
        <v>0</v>
      </c>
      <c r="E9" s="107">
        <v>0</v>
      </c>
      <c r="F9" s="107">
        <v>0</v>
      </c>
      <c r="G9" s="106">
        <v>0</v>
      </c>
      <c r="H9" s="107">
        <v>0</v>
      </c>
      <c r="I9" s="107">
        <v>0</v>
      </c>
      <c r="J9" s="108">
        <f>B9-C9+D9+E9+F9+G9+H9</f>
        <v>0</v>
      </c>
    </row>
    <row r="10" spans="1:10" ht="15" customHeight="1">
      <c r="A10" s="30" t="s">
        <v>106</v>
      </c>
      <c r="B10" s="106">
        <v>0</v>
      </c>
      <c r="C10" s="106">
        <v>0</v>
      </c>
      <c r="D10" s="106">
        <v>0</v>
      </c>
      <c r="E10" s="107">
        <v>0</v>
      </c>
      <c r="F10" s="107">
        <v>0</v>
      </c>
      <c r="G10" s="106">
        <v>0</v>
      </c>
      <c r="H10" s="107">
        <v>0</v>
      </c>
      <c r="I10" s="107">
        <v>0</v>
      </c>
      <c r="J10" s="108"/>
    </row>
    <row r="11" spans="1:10" ht="15" customHeight="1">
      <c r="A11" s="30" t="s">
        <v>107</v>
      </c>
      <c r="B11" s="106">
        <v>0</v>
      </c>
      <c r="C11" s="106">
        <v>0</v>
      </c>
      <c r="D11" s="106">
        <v>0</v>
      </c>
      <c r="E11" s="107">
        <v>0</v>
      </c>
      <c r="F11" s="107">
        <v>0</v>
      </c>
      <c r="G11" s="106">
        <v>0</v>
      </c>
      <c r="H11" s="107">
        <v>0</v>
      </c>
      <c r="I11" s="107">
        <v>0</v>
      </c>
      <c r="J11" s="108"/>
    </row>
    <row r="12" spans="1:10" ht="27.75" customHeight="1">
      <c r="A12" s="30" t="s">
        <v>108</v>
      </c>
      <c r="B12" s="106">
        <v>0</v>
      </c>
      <c r="C12" s="106">
        <v>0</v>
      </c>
      <c r="D12" s="106">
        <v>0</v>
      </c>
      <c r="E12" s="107">
        <v>0</v>
      </c>
      <c r="F12" s="107">
        <v>0</v>
      </c>
      <c r="G12" s="106">
        <v>0</v>
      </c>
      <c r="H12" s="107">
        <v>0</v>
      </c>
      <c r="I12" s="107">
        <v>0</v>
      </c>
      <c r="J12" s="108">
        <f>B12-C12+D12+E12+F12+G12+H12</f>
        <v>0</v>
      </c>
    </row>
    <row r="13" spans="1:10" ht="33.75" customHeight="1">
      <c r="A13" s="31" t="s">
        <v>134</v>
      </c>
      <c r="B13" s="114">
        <v>0</v>
      </c>
      <c r="C13" s="115">
        <v>0</v>
      </c>
      <c r="D13" s="115">
        <v>0</v>
      </c>
      <c r="E13" s="116">
        <v>0</v>
      </c>
      <c r="F13" s="116">
        <v>0</v>
      </c>
      <c r="G13" s="106">
        <v>0</v>
      </c>
      <c r="H13" s="107">
        <v>0</v>
      </c>
      <c r="I13" s="107">
        <v>0</v>
      </c>
      <c r="J13" s="108">
        <f>B13-C13+D13+E13+F13+G13+H13</f>
        <v>0</v>
      </c>
    </row>
    <row r="14" spans="1:10" s="41" customFormat="1" ht="33.75">
      <c r="A14" s="105" t="s">
        <v>133</v>
      </c>
      <c r="B14" s="109">
        <v>0</v>
      </c>
      <c r="C14" s="109">
        <v>0</v>
      </c>
      <c r="D14" s="109">
        <v>0</v>
      </c>
      <c r="E14" s="110">
        <v>0</v>
      </c>
      <c r="F14" s="110">
        <v>0</v>
      </c>
      <c r="G14" s="109">
        <v>0</v>
      </c>
      <c r="H14" s="110">
        <v>0</v>
      </c>
      <c r="I14" s="110">
        <v>0</v>
      </c>
      <c r="J14" s="109">
        <f>B14-C14+D14+E14+F14+G14+H14</f>
        <v>0</v>
      </c>
    </row>
    <row r="15" spans="1:10" ht="15" customHeight="1">
      <c r="A15" s="35"/>
      <c r="B15" s="32"/>
      <c r="C15" s="33"/>
      <c r="D15" s="33"/>
      <c r="E15" s="34"/>
      <c r="F15" s="34"/>
      <c r="G15" s="33"/>
      <c r="H15" s="34"/>
      <c r="I15" s="34"/>
      <c r="J15" s="36"/>
    </row>
    <row r="16" spans="1:10" ht="16.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</row>
  </sheetData>
  <sheetProtection/>
  <mergeCells count="14">
    <mergeCell ref="B5:B7"/>
    <mergeCell ref="C5:C7"/>
    <mergeCell ref="D5:I5"/>
    <mergeCell ref="J5:J7"/>
    <mergeCell ref="D6:D7"/>
    <mergeCell ref="E6:G6"/>
    <mergeCell ref="H6:H7"/>
    <mergeCell ref="I6:I7"/>
    <mergeCell ref="A1:J1"/>
    <mergeCell ref="A2:J2"/>
    <mergeCell ref="A3:J3"/>
    <mergeCell ref="C4:G4"/>
    <mergeCell ref="I4:J4"/>
    <mergeCell ref="A5:A7"/>
  </mergeCells>
  <printOptions horizontalCentered="1"/>
  <pageMargins left="0.5118110236220472" right="0.5118110236220472" top="0.5118110236220472" bottom="0.5118110236220472" header="0" footer="0"/>
  <pageSetup firstPageNumber="3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8"/>
  <sheetViews>
    <sheetView zoomScalePageLayoutView="0" workbookViewId="0" topLeftCell="A1">
      <selection activeCell="C4" sqref="C4:I4"/>
    </sheetView>
  </sheetViews>
  <sheetFormatPr defaultColWidth="9.140625" defaultRowHeight="16.5" customHeight="1"/>
  <cols>
    <col min="1" max="1" width="28.421875" style="0" customWidth="1"/>
    <col min="2" max="12" width="12.8515625" style="0" customWidth="1"/>
    <col min="13" max="13" width="12.8515625" style="41" customWidth="1"/>
    <col min="14" max="16" width="8.7109375" style="0" customWidth="1"/>
  </cols>
  <sheetData>
    <row r="1" spans="1:13" ht="27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27.75" customHeight="1">
      <c r="A2" s="192" t="s">
        <v>136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27.75" customHeight="1">
      <c r="A3" s="192" t="s">
        <v>139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29.25" customHeight="1">
      <c r="A4" s="39"/>
      <c r="B4" s="40"/>
      <c r="C4" s="193" t="s">
        <v>196</v>
      </c>
      <c r="D4" s="193"/>
      <c r="E4" s="193"/>
      <c r="F4" s="193"/>
      <c r="G4" s="193"/>
      <c r="H4" s="193"/>
      <c r="I4" s="193"/>
      <c r="J4" s="126"/>
      <c r="K4" s="126"/>
      <c r="L4" s="194" t="s">
        <v>2</v>
      </c>
      <c r="M4" s="194"/>
    </row>
    <row r="5" spans="1:13" ht="14.25" customHeight="1">
      <c r="A5" s="195" t="s">
        <v>92</v>
      </c>
      <c r="B5" s="197" t="s">
        <v>140</v>
      </c>
      <c r="C5" s="199" t="s">
        <v>95</v>
      </c>
      <c r="D5" s="199"/>
      <c r="E5" s="199"/>
      <c r="F5" s="199"/>
      <c r="G5" s="199"/>
      <c r="H5" s="199"/>
      <c r="I5" s="199"/>
      <c r="J5" s="188" t="s">
        <v>150</v>
      </c>
      <c r="K5" s="189"/>
      <c r="L5" s="190" t="s">
        <v>152</v>
      </c>
      <c r="M5" s="200" t="s">
        <v>109</v>
      </c>
    </row>
    <row r="6" spans="1:13" ht="19.5" customHeight="1">
      <c r="A6" s="195"/>
      <c r="B6" s="197"/>
      <c r="C6" s="190" t="s">
        <v>143</v>
      </c>
      <c r="D6" s="190" t="s">
        <v>144</v>
      </c>
      <c r="E6" s="190" t="s">
        <v>145</v>
      </c>
      <c r="F6" s="190" t="s">
        <v>146</v>
      </c>
      <c r="G6" s="190" t="s">
        <v>147</v>
      </c>
      <c r="H6" s="184" t="s">
        <v>141</v>
      </c>
      <c r="I6" s="184" t="s">
        <v>142</v>
      </c>
      <c r="J6" s="186" t="s">
        <v>151</v>
      </c>
      <c r="K6" s="187"/>
      <c r="L6" s="190"/>
      <c r="M6" s="200"/>
    </row>
    <row r="7" spans="1:13" ht="63" customHeight="1">
      <c r="A7" s="196"/>
      <c r="B7" s="198"/>
      <c r="C7" s="191"/>
      <c r="D7" s="191"/>
      <c r="E7" s="191"/>
      <c r="F7" s="191"/>
      <c r="G7" s="191"/>
      <c r="H7" s="185"/>
      <c r="I7" s="185"/>
      <c r="J7" s="129" t="s">
        <v>148</v>
      </c>
      <c r="K7" s="129" t="s">
        <v>149</v>
      </c>
      <c r="L7" s="191"/>
      <c r="M7" s="201"/>
    </row>
    <row r="8" spans="1:13" ht="15" customHeight="1">
      <c r="A8" s="120" t="s">
        <v>110</v>
      </c>
      <c r="B8" s="121">
        <f>B10</f>
        <v>10257345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/>
      <c r="K8" s="121"/>
      <c r="L8" s="121">
        <f>L10</f>
        <v>10257345</v>
      </c>
      <c r="M8" s="122">
        <f>M10</f>
        <v>267919491</v>
      </c>
    </row>
    <row r="9" spans="1:13" ht="15" customHeight="1">
      <c r="A9" s="123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4"/>
    </row>
    <row r="10" spans="1:13" ht="15" customHeight="1">
      <c r="A10" s="125" t="s">
        <v>135</v>
      </c>
      <c r="B10" s="121">
        <f>B12</f>
        <v>10257345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/>
      <c r="L10" s="121">
        <f>L12</f>
        <v>10257345</v>
      </c>
      <c r="M10" s="122">
        <f>M12</f>
        <v>267919491</v>
      </c>
    </row>
    <row r="11" spans="1:13" ht="15" customHeight="1">
      <c r="A11" s="123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4"/>
    </row>
    <row r="12" spans="1:13" ht="15" customHeight="1">
      <c r="A12" s="120" t="s">
        <v>111</v>
      </c>
      <c r="B12" s="121">
        <f>B14+B16</f>
        <v>10257345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/>
      <c r="L12" s="121">
        <f>L14+L16</f>
        <v>10257345</v>
      </c>
      <c r="M12" s="122">
        <f>M14+M16</f>
        <v>267919491</v>
      </c>
    </row>
    <row r="13" spans="1:13" ht="15" customHeight="1">
      <c r="A13" s="123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4"/>
    </row>
    <row r="14" spans="1:13" ht="15" customHeight="1">
      <c r="A14" s="120" t="s">
        <v>112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/>
      <c r="L14" s="121">
        <v>0</v>
      </c>
      <c r="M14" s="122">
        <v>267400000</v>
      </c>
    </row>
    <row r="15" spans="1:13" ht="15" customHeight="1">
      <c r="A15" s="123" t="s">
        <v>131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4"/>
    </row>
    <row r="16" spans="1:13" ht="15" customHeight="1">
      <c r="A16" s="120" t="s">
        <v>113</v>
      </c>
      <c r="B16" s="121">
        <v>10257345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/>
      <c r="L16" s="121">
        <f>B16+C16+D16+E16+F16+G16+H16+I16-J16-K16</f>
        <v>10257345</v>
      </c>
      <c r="M16" s="122">
        <f>10776836-L16</f>
        <v>519491</v>
      </c>
    </row>
    <row r="17" spans="1:13" ht="15" customHeight="1">
      <c r="A17" s="123" t="s">
        <v>132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4"/>
    </row>
    <row r="18" spans="1:13" ht="16.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</row>
  </sheetData>
  <sheetProtection/>
  <mergeCells count="19">
    <mergeCell ref="A1:M1"/>
    <mergeCell ref="A2:M2"/>
    <mergeCell ref="A3:M3"/>
    <mergeCell ref="C4:I4"/>
    <mergeCell ref="L4:M4"/>
    <mergeCell ref="A5:A7"/>
    <mergeCell ref="B5:B7"/>
    <mergeCell ref="C5:I5"/>
    <mergeCell ref="L5:L7"/>
    <mergeCell ref="M5:M7"/>
    <mergeCell ref="I6:I7"/>
    <mergeCell ref="J6:K6"/>
    <mergeCell ref="J5:K5"/>
    <mergeCell ref="C6:C7"/>
    <mergeCell ref="D6:D7"/>
    <mergeCell ref="E6:E7"/>
    <mergeCell ref="F6:F7"/>
    <mergeCell ref="G6:G7"/>
    <mergeCell ref="H6:H7"/>
  </mergeCells>
  <printOptions horizontalCentered="1"/>
  <pageMargins left="0.5118110236220472" right="0.5118110236220472" top="0.5118110236220472" bottom="0.5118110236220472" header="0" footer="0"/>
  <pageSetup firstPageNumber="4" useFirstPageNumber="1" fitToHeight="0" fitToWidth="1" horizontalDpi="300" verticalDpi="300" orientation="landscape" paperSize="9" scale="81" r:id="rId1"/>
  <headerFooter alignWithMargins="0">
    <oddFooter>&amp;C&amp;"標楷體,標準"&amp;P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4"/>
  <sheetViews>
    <sheetView zoomScalePageLayoutView="0" workbookViewId="0" topLeftCell="A1">
      <selection activeCell="D10" sqref="D10"/>
    </sheetView>
  </sheetViews>
  <sheetFormatPr defaultColWidth="9.140625" defaultRowHeight="16.5" customHeight="1"/>
  <cols>
    <col min="1" max="1" width="47.140625" style="0" customWidth="1"/>
    <col min="2" max="2" width="28.57421875" style="0" customWidth="1"/>
    <col min="3" max="3" width="47.140625" style="0" customWidth="1"/>
    <col min="4" max="4" width="28.57421875" style="0" customWidth="1"/>
    <col min="5" max="15" width="8.7109375" style="0" customWidth="1"/>
  </cols>
  <sheetData>
    <row r="1" spans="1:4" ht="27.75" customHeight="1">
      <c r="A1" s="202" t="s">
        <v>0</v>
      </c>
      <c r="B1" s="202"/>
      <c r="C1" s="202"/>
      <c r="D1" s="202"/>
    </row>
    <row r="2" spans="1:4" ht="27.75" customHeight="1">
      <c r="A2" s="203" t="s">
        <v>137</v>
      </c>
      <c r="B2" s="202"/>
      <c r="C2" s="202"/>
      <c r="D2" s="202"/>
    </row>
    <row r="3" spans="1:4" ht="27.75" customHeight="1">
      <c r="A3" s="202" t="s">
        <v>39</v>
      </c>
      <c r="B3" s="202"/>
      <c r="C3" s="202"/>
      <c r="D3" s="202"/>
    </row>
    <row r="4" spans="1:4" ht="29.25" customHeight="1">
      <c r="A4" s="62"/>
      <c r="B4" s="204" t="s">
        <v>197</v>
      </c>
      <c r="C4" s="205"/>
      <c r="D4" s="63" t="s">
        <v>2</v>
      </c>
    </row>
    <row r="5" spans="1:4" ht="36" customHeight="1">
      <c r="A5" s="64" t="s">
        <v>40</v>
      </c>
      <c r="B5" s="65" t="s">
        <v>41</v>
      </c>
      <c r="C5" s="66" t="s">
        <v>40</v>
      </c>
      <c r="D5" s="66" t="s">
        <v>41</v>
      </c>
    </row>
    <row r="6" spans="1:4" ht="22.5" customHeight="1">
      <c r="A6" s="67" t="s">
        <v>42</v>
      </c>
      <c r="B6" s="68">
        <f>B7</f>
        <v>114600000</v>
      </c>
      <c r="C6" s="112" t="s">
        <v>43</v>
      </c>
      <c r="D6" s="113">
        <f>D7</f>
        <v>519491</v>
      </c>
    </row>
    <row r="7" spans="1:4" ht="22.5" customHeight="1">
      <c r="A7" s="67" t="s">
        <v>44</v>
      </c>
      <c r="B7" s="68">
        <f>B8+B10</f>
        <v>114600000</v>
      </c>
      <c r="C7" s="112" t="s">
        <v>45</v>
      </c>
      <c r="D7" s="113">
        <f>D8</f>
        <v>519491</v>
      </c>
    </row>
    <row r="8" spans="1:4" ht="22.5" customHeight="1">
      <c r="A8" s="67" t="s">
        <v>46</v>
      </c>
      <c r="B8" s="68">
        <f>B9</f>
        <v>0</v>
      </c>
      <c r="C8" s="112" t="s">
        <v>47</v>
      </c>
      <c r="D8" s="113">
        <f>D9</f>
        <v>519491</v>
      </c>
    </row>
    <row r="9" spans="1:4" ht="22.5" customHeight="1">
      <c r="A9" s="67" t="s">
        <v>48</v>
      </c>
      <c r="B9" s="68">
        <v>0</v>
      </c>
      <c r="C9" s="112" t="s">
        <v>49</v>
      </c>
      <c r="D9" s="113">
        <f>6123046-5603555</f>
        <v>519491</v>
      </c>
    </row>
    <row r="10" spans="1:4" ht="22.5" customHeight="1">
      <c r="A10" s="67" t="s">
        <v>52</v>
      </c>
      <c r="B10" s="68">
        <v>114600000</v>
      </c>
      <c r="C10" s="112" t="s">
        <v>50</v>
      </c>
      <c r="D10" s="113"/>
    </row>
    <row r="11" spans="1:4" ht="22.5" customHeight="1">
      <c r="A11" s="67" t="s">
        <v>54</v>
      </c>
      <c r="B11" s="68">
        <v>114600000</v>
      </c>
      <c r="C11" s="112" t="s">
        <v>51</v>
      </c>
      <c r="D11" s="113"/>
    </row>
    <row r="12" spans="1:4" ht="22.5" customHeight="1">
      <c r="A12" s="67"/>
      <c r="B12" s="68"/>
      <c r="C12" s="112" t="s">
        <v>53</v>
      </c>
      <c r="D12" s="113"/>
    </row>
    <row r="13" spans="1:4" ht="22.5" customHeight="1">
      <c r="A13" s="67"/>
      <c r="B13" s="68"/>
      <c r="C13" s="112" t="s">
        <v>55</v>
      </c>
      <c r="D13" s="113"/>
    </row>
    <row r="14" spans="1:4" ht="22.5" customHeight="1">
      <c r="A14" s="67"/>
      <c r="B14" s="68"/>
      <c r="C14" s="112" t="s">
        <v>56</v>
      </c>
      <c r="D14" s="113">
        <f>D15</f>
        <v>114080509</v>
      </c>
    </row>
    <row r="15" spans="1:4" ht="22.5" customHeight="1">
      <c r="A15" s="67"/>
      <c r="B15" s="68"/>
      <c r="C15" s="112" t="s">
        <v>57</v>
      </c>
      <c r="D15" s="113">
        <f>D16</f>
        <v>114080509</v>
      </c>
    </row>
    <row r="16" spans="1:4" ht="22.5" customHeight="1">
      <c r="A16" s="67"/>
      <c r="B16" s="68"/>
      <c r="C16" s="112" t="s">
        <v>58</v>
      </c>
      <c r="D16" s="113">
        <f>D17</f>
        <v>114080509</v>
      </c>
    </row>
    <row r="17" spans="1:4" ht="22.5" customHeight="1">
      <c r="A17" s="67"/>
      <c r="B17" s="68"/>
      <c r="C17" s="112" t="s">
        <v>59</v>
      </c>
      <c r="D17" s="113">
        <v>114080509</v>
      </c>
    </row>
    <row r="18" spans="1:4" ht="22.5" customHeight="1">
      <c r="A18" s="67"/>
      <c r="B18" s="68"/>
      <c r="C18" s="69"/>
      <c r="D18" s="70"/>
    </row>
    <row r="19" spans="1:4" ht="22.5" customHeight="1">
      <c r="A19" s="71" t="s">
        <v>60</v>
      </c>
      <c r="B19" s="72">
        <f>B6</f>
        <v>114600000</v>
      </c>
      <c r="C19" s="73" t="s">
        <v>60</v>
      </c>
      <c r="D19" s="72">
        <f>D14+D6</f>
        <v>114600000</v>
      </c>
    </row>
    <row r="20" spans="1:4" ht="22.5" customHeight="1">
      <c r="A20" s="67" t="s">
        <v>61</v>
      </c>
      <c r="B20" s="74"/>
      <c r="C20" s="75" t="s">
        <v>61</v>
      </c>
      <c r="D20" s="76"/>
    </row>
    <row r="21" spans="1:4" ht="22.5" customHeight="1">
      <c r="A21" s="67" t="s">
        <v>62</v>
      </c>
      <c r="B21" s="74"/>
      <c r="C21" s="75" t="s">
        <v>63</v>
      </c>
      <c r="D21" s="76"/>
    </row>
    <row r="22" spans="1:4" ht="22.5" customHeight="1">
      <c r="A22" s="67" t="s">
        <v>64</v>
      </c>
      <c r="B22" s="74"/>
      <c r="C22" s="75" t="s">
        <v>65</v>
      </c>
      <c r="D22" s="76"/>
    </row>
    <row r="23" spans="1:4" ht="22.5" customHeight="1">
      <c r="A23" s="67" t="s">
        <v>66</v>
      </c>
      <c r="B23" s="74"/>
      <c r="C23" s="75" t="s">
        <v>67</v>
      </c>
      <c r="D23" s="76"/>
    </row>
    <row r="24" spans="1:4" ht="22.5" customHeight="1">
      <c r="A24" s="77" t="s">
        <v>68</v>
      </c>
      <c r="B24" s="78"/>
      <c r="C24" s="79" t="s">
        <v>69</v>
      </c>
      <c r="D24" s="80"/>
    </row>
  </sheetData>
  <sheetProtection/>
  <mergeCells count="4">
    <mergeCell ref="A1:D1"/>
    <mergeCell ref="A2:D2"/>
    <mergeCell ref="A3:D3"/>
    <mergeCell ref="B4:C4"/>
  </mergeCells>
  <printOptions/>
  <pageMargins left="0.5118110236220472" right="0.5118110236220472" top="0.5118110236220472" bottom="0.5118110236220472" header="0" footer="0"/>
  <pageSetup firstPageNumber="5" useFirstPageNumber="1" fitToHeight="0" fitToWidth="1" horizontalDpi="300" verticalDpi="300" orientation="landscape" paperSize="9" scale="98" r:id="rId1"/>
  <headerFooter alignWithMargins="0">
    <oddFooter>&amp;C&amp;"標楷體,標準"&amp;P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E15" sqref="E15"/>
    </sheetView>
  </sheetViews>
  <sheetFormatPr defaultColWidth="9.140625" defaultRowHeight="16.5" customHeight="1"/>
  <cols>
    <col min="1" max="1" width="12.8515625" style="0" customWidth="1"/>
    <col min="2" max="2" width="60.00390625" style="0" customWidth="1"/>
    <col min="3" max="3" width="17.140625" style="0" customWidth="1"/>
    <col min="4" max="4" width="18.7109375" style="0" customWidth="1"/>
    <col min="5" max="5" width="32.140625" style="0" customWidth="1"/>
    <col min="6" max="14" width="8.7109375" style="0" customWidth="1"/>
  </cols>
  <sheetData>
    <row r="1" spans="1:5" ht="27.75" customHeight="1">
      <c r="A1" s="206" t="s">
        <v>0</v>
      </c>
      <c r="B1" s="206"/>
      <c r="C1" s="206"/>
      <c r="D1" s="206"/>
      <c r="E1" s="206"/>
    </row>
    <row r="2" spans="1:5" ht="27.75" customHeight="1">
      <c r="A2" s="207" t="s">
        <v>137</v>
      </c>
      <c r="B2" s="206"/>
      <c r="C2" s="206"/>
      <c r="D2" s="206"/>
      <c r="E2" s="206"/>
    </row>
    <row r="3" spans="1:5" ht="27.75" customHeight="1">
      <c r="A3" s="206" t="s">
        <v>70</v>
      </c>
      <c r="B3" s="206"/>
      <c r="C3" s="206"/>
      <c r="D3" s="206"/>
      <c r="E3" s="206"/>
    </row>
    <row r="4" spans="1:5" ht="29.25" customHeight="1">
      <c r="A4" s="81"/>
      <c r="B4" s="208" t="s">
        <v>198</v>
      </c>
      <c r="C4" s="209"/>
      <c r="D4" s="209"/>
      <c r="E4" s="82" t="s">
        <v>2</v>
      </c>
    </row>
    <row r="5" spans="1:5" ht="18.75" customHeight="1">
      <c r="A5" s="210" t="s">
        <v>71</v>
      </c>
      <c r="B5" s="211" t="s">
        <v>72</v>
      </c>
      <c r="C5" s="212" t="s">
        <v>73</v>
      </c>
      <c r="D5" s="211" t="s">
        <v>74</v>
      </c>
      <c r="E5" s="91"/>
    </row>
    <row r="6" spans="1:5" ht="18.75" customHeight="1">
      <c r="A6" s="210"/>
      <c r="B6" s="211"/>
      <c r="C6" s="212"/>
      <c r="D6" s="211"/>
      <c r="E6" s="83" t="s">
        <v>75</v>
      </c>
    </row>
    <row r="7" spans="1:5" ht="18.75" customHeight="1">
      <c r="A7" s="84" t="s">
        <v>76</v>
      </c>
      <c r="B7" s="85" t="s">
        <v>77</v>
      </c>
      <c r="C7" s="86">
        <v>41000000</v>
      </c>
      <c r="D7" s="24" t="s">
        <v>91</v>
      </c>
      <c r="E7" s="85" t="s">
        <v>78</v>
      </c>
    </row>
    <row r="8" spans="1:5" ht="18.75" customHeight="1">
      <c r="A8" s="88"/>
      <c r="B8" s="85" t="s">
        <v>79</v>
      </c>
      <c r="C8" s="86"/>
      <c r="D8" s="85"/>
      <c r="E8" s="85" t="s">
        <v>80</v>
      </c>
    </row>
    <row r="9" spans="1:5" ht="18.75" customHeight="1">
      <c r="A9" s="88"/>
      <c r="B9" s="85" t="s">
        <v>81</v>
      </c>
      <c r="C9" s="86"/>
      <c r="D9" s="85"/>
      <c r="E9" s="85"/>
    </row>
    <row r="10" spans="1:5" ht="18.75" customHeight="1">
      <c r="A10" s="84" t="s">
        <v>82</v>
      </c>
      <c r="B10" s="85" t="s">
        <v>83</v>
      </c>
      <c r="C10" s="86">
        <v>35400000</v>
      </c>
      <c r="D10" s="24" t="s">
        <v>91</v>
      </c>
      <c r="E10" s="85" t="s">
        <v>78</v>
      </c>
    </row>
    <row r="11" spans="1:5" ht="18.75" customHeight="1">
      <c r="A11" s="88"/>
      <c r="B11" s="85" t="s">
        <v>84</v>
      </c>
      <c r="C11" s="86"/>
      <c r="D11" s="85"/>
      <c r="E11" s="85" t="s">
        <v>80</v>
      </c>
    </row>
    <row r="12" spans="1:5" ht="18.75" customHeight="1">
      <c r="A12" s="88"/>
      <c r="B12" s="85" t="s">
        <v>85</v>
      </c>
      <c r="C12" s="86"/>
      <c r="D12" s="85"/>
      <c r="E12" s="85"/>
    </row>
    <row r="13" spans="1:5" ht="18.75" customHeight="1">
      <c r="A13" s="84" t="s">
        <v>86</v>
      </c>
      <c r="B13" s="85" t="s">
        <v>87</v>
      </c>
      <c r="C13" s="86">
        <v>38200000</v>
      </c>
      <c r="D13" s="24" t="s">
        <v>91</v>
      </c>
      <c r="E13" s="85" t="s">
        <v>78</v>
      </c>
    </row>
    <row r="14" spans="1:5" ht="18.75" customHeight="1">
      <c r="A14" s="88"/>
      <c r="B14" s="85" t="s">
        <v>88</v>
      </c>
      <c r="C14" s="86"/>
      <c r="D14" s="85"/>
      <c r="E14" s="85" t="s">
        <v>80</v>
      </c>
    </row>
    <row r="15" spans="1:5" ht="18.75" customHeight="1">
      <c r="A15" s="88"/>
      <c r="B15" s="85" t="s">
        <v>89</v>
      </c>
      <c r="C15" s="86"/>
      <c r="D15" s="85"/>
      <c r="E15" s="85"/>
    </row>
    <row r="16" spans="1:5" ht="18.75" customHeight="1">
      <c r="A16" s="88"/>
      <c r="B16" s="85"/>
      <c r="C16" s="86"/>
      <c r="D16" s="85"/>
      <c r="E16" s="85"/>
    </row>
    <row r="17" spans="1:5" ht="18.75" customHeight="1">
      <c r="A17" s="88"/>
      <c r="B17" s="85"/>
      <c r="C17" s="86"/>
      <c r="D17" s="85"/>
      <c r="E17" s="85"/>
    </row>
    <row r="18" spans="1:5" ht="18.75" customHeight="1">
      <c r="A18" s="88"/>
      <c r="B18" s="85"/>
      <c r="C18" s="86"/>
      <c r="D18" s="85"/>
      <c r="E18" s="85"/>
    </row>
    <row r="19" spans="1:5" ht="18.75" customHeight="1">
      <c r="A19" s="88"/>
      <c r="B19" s="85"/>
      <c r="C19" s="86"/>
      <c r="D19" s="85"/>
      <c r="E19" s="85"/>
    </row>
    <row r="20" spans="1:5" ht="18.75" customHeight="1">
      <c r="A20" s="88"/>
      <c r="B20" s="85"/>
      <c r="C20" s="86"/>
      <c r="D20" s="85"/>
      <c r="E20" s="85"/>
    </row>
    <row r="21" spans="1:5" ht="18.75" customHeight="1">
      <c r="A21" s="88"/>
      <c r="B21" s="85"/>
      <c r="C21" s="86"/>
      <c r="D21" s="85"/>
      <c r="E21" s="85"/>
    </row>
    <row r="22" spans="1:5" ht="18.75" customHeight="1">
      <c r="A22" s="88"/>
      <c r="B22" s="85"/>
      <c r="C22" s="86"/>
      <c r="D22" s="85"/>
      <c r="E22" s="85"/>
    </row>
    <row r="23" spans="1:5" ht="18.75" customHeight="1">
      <c r="A23" s="88"/>
      <c r="B23" s="85"/>
      <c r="C23" s="86"/>
      <c r="D23" s="85"/>
      <c r="E23" s="85"/>
    </row>
    <row r="24" spans="1:5" ht="18.75" customHeight="1">
      <c r="A24" s="88"/>
      <c r="B24" s="85"/>
      <c r="C24" s="86"/>
      <c r="D24" s="85"/>
      <c r="E24" s="85"/>
    </row>
    <row r="25" spans="1:5" ht="18.75" customHeight="1">
      <c r="A25" s="88"/>
      <c r="B25" s="85"/>
      <c r="C25" s="86"/>
      <c r="D25" s="85"/>
      <c r="E25" s="85"/>
    </row>
    <row r="26" spans="1:5" ht="18.75" customHeight="1">
      <c r="A26" s="84"/>
      <c r="B26" s="85" t="s">
        <v>90</v>
      </c>
      <c r="C26" s="86">
        <v>114600000</v>
      </c>
      <c r="D26" s="87"/>
      <c r="E26" s="85"/>
    </row>
    <row r="27" spans="1:5" ht="16.5" customHeight="1">
      <c r="A27" s="89"/>
      <c r="B27" s="90"/>
      <c r="C27" s="90"/>
      <c r="D27" s="90"/>
      <c r="E27" s="90"/>
    </row>
  </sheetData>
  <sheetProtection/>
  <mergeCells count="8">
    <mergeCell ref="A1:E1"/>
    <mergeCell ref="A2:E2"/>
    <mergeCell ref="A3:E3"/>
    <mergeCell ref="B4:D4"/>
    <mergeCell ref="A5:A6"/>
    <mergeCell ref="B5:B6"/>
    <mergeCell ref="C5:C6"/>
    <mergeCell ref="D5:D6"/>
  </mergeCells>
  <printOptions/>
  <pageMargins left="0.5118110236220472" right="0.5118110236220472" top="0.5118110236220472" bottom="0.5118110236220472" header="0" footer="0"/>
  <pageSetup firstPageNumber="6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0"/>
  <sheetViews>
    <sheetView zoomScalePageLayoutView="0" workbookViewId="0" topLeftCell="A1">
      <selection activeCell="D17" sqref="D17"/>
    </sheetView>
  </sheetViews>
  <sheetFormatPr defaultColWidth="9.140625" defaultRowHeight="16.5" customHeight="1"/>
  <cols>
    <col min="1" max="4" width="35.7109375" style="0" customWidth="1"/>
    <col min="5" max="15" width="8.7109375" style="0" customWidth="1"/>
  </cols>
  <sheetData>
    <row r="1" spans="1:4" ht="27" customHeight="1">
      <c r="A1" s="213" t="s">
        <v>0</v>
      </c>
      <c r="B1" s="213"/>
      <c r="C1" s="213"/>
      <c r="D1" s="213"/>
    </row>
    <row r="2" spans="1:4" ht="26.25" customHeight="1">
      <c r="A2" s="214" t="s">
        <v>154</v>
      </c>
      <c r="B2" s="213"/>
      <c r="C2" s="213"/>
      <c r="D2" s="213"/>
    </row>
    <row r="3" spans="1:4" ht="27" customHeight="1">
      <c r="A3" s="214" t="s">
        <v>153</v>
      </c>
      <c r="B3" s="213"/>
      <c r="C3" s="213"/>
      <c r="D3" s="213"/>
    </row>
    <row r="4" spans="1:4" ht="20.25" customHeight="1">
      <c r="A4" s="47"/>
      <c r="B4" s="215" t="s">
        <v>199</v>
      </c>
      <c r="C4" s="216"/>
      <c r="D4" s="48" t="s">
        <v>2</v>
      </c>
    </row>
    <row r="5" spans="1:4" ht="24" customHeight="1">
      <c r="A5" s="217" t="s">
        <v>114</v>
      </c>
      <c r="B5" s="217"/>
      <c r="C5" s="218" t="s">
        <v>115</v>
      </c>
      <c r="D5" s="218"/>
    </row>
    <row r="6" spans="1:4" ht="19.5" customHeight="1">
      <c r="A6" s="217"/>
      <c r="B6" s="217"/>
      <c r="C6" s="49" t="s">
        <v>116</v>
      </c>
      <c r="D6" s="50" t="s">
        <v>117</v>
      </c>
    </row>
    <row r="7" spans="1:4" ht="18.75" customHeight="1">
      <c r="A7" s="219" t="s">
        <v>118</v>
      </c>
      <c r="B7" s="219"/>
      <c r="C7" s="92">
        <f>SUM(C8:C12)</f>
        <v>0</v>
      </c>
      <c r="D7" s="111">
        <f>SUM(D8:D12)</f>
        <v>10257345</v>
      </c>
    </row>
    <row r="8" spans="1:4" ht="18.75" customHeight="1">
      <c r="A8" s="219" t="s">
        <v>119</v>
      </c>
      <c r="B8" s="219"/>
      <c r="C8" s="92">
        <v>0</v>
      </c>
      <c r="D8" s="111">
        <f>'公庫撥入數分析表'!L16</f>
        <v>10257345</v>
      </c>
    </row>
    <row r="9" spans="1:4" ht="18.75" customHeight="1">
      <c r="A9" s="219" t="s">
        <v>120</v>
      </c>
      <c r="B9" s="219"/>
      <c r="C9" s="92">
        <v>0</v>
      </c>
      <c r="D9" s="92">
        <v>0</v>
      </c>
    </row>
    <row r="10" spans="1:4" ht="18.75" customHeight="1">
      <c r="A10" s="219" t="s">
        <v>121</v>
      </c>
      <c r="B10" s="219"/>
      <c r="C10" s="92">
        <v>0</v>
      </c>
      <c r="D10" s="92">
        <v>0</v>
      </c>
    </row>
    <row r="11" spans="1:4" ht="18.75" customHeight="1">
      <c r="A11" s="219" t="s">
        <v>122</v>
      </c>
      <c r="B11" s="219"/>
      <c r="C11" s="92">
        <v>0</v>
      </c>
      <c r="D11" s="92">
        <v>0</v>
      </c>
    </row>
    <row r="12" spans="1:4" ht="18.75" customHeight="1">
      <c r="A12" s="219" t="s">
        <v>123</v>
      </c>
      <c r="B12" s="219"/>
      <c r="C12" s="92">
        <v>0</v>
      </c>
      <c r="D12" s="92">
        <v>0</v>
      </c>
    </row>
    <row r="13" spans="1:4" ht="18.75" customHeight="1">
      <c r="A13" s="219" t="s">
        <v>124</v>
      </c>
      <c r="B13" s="219"/>
      <c r="C13" s="92">
        <f>SUM(C14:C18)</f>
        <v>0</v>
      </c>
      <c r="D13" s="111">
        <f>SUM(D14:D18)</f>
        <v>0</v>
      </c>
    </row>
    <row r="14" spans="1:4" ht="18.75" customHeight="1">
      <c r="A14" s="219" t="s">
        <v>125</v>
      </c>
      <c r="B14" s="219"/>
      <c r="C14" s="92">
        <v>0</v>
      </c>
      <c r="D14" s="111">
        <f>'繳付公庫數分析表'!J8</f>
        <v>0</v>
      </c>
    </row>
    <row r="15" spans="1:4" ht="18.75" customHeight="1">
      <c r="A15" s="219" t="s">
        <v>126</v>
      </c>
      <c r="B15" s="219"/>
      <c r="C15" s="92">
        <v>0</v>
      </c>
      <c r="D15" s="92">
        <v>0</v>
      </c>
    </row>
    <row r="16" spans="1:4" ht="18.75" customHeight="1">
      <c r="A16" s="219" t="s">
        <v>127</v>
      </c>
      <c r="B16" s="219"/>
      <c r="C16" s="92">
        <v>0</v>
      </c>
      <c r="D16" s="111">
        <v>0</v>
      </c>
    </row>
    <row r="17" spans="1:4" ht="18.75" customHeight="1">
      <c r="A17" s="219" t="s">
        <v>128</v>
      </c>
      <c r="B17" s="219"/>
      <c r="C17" s="92">
        <v>0</v>
      </c>
      <c r="D17" s="111">
        <v>0</v>
      </c>
    </row>
    <row r="18" spans="1:4" ht="18.75" customHeight="1">
      <c r="A18" s="219" t="s">
        <v>129</v>
      </c>
      <c r="B18" s="219"/>
      <c r="C18" s="92">
        <v>0</v>
      </c>
      <c r="D18" s="92">
        <v>0</v>
      </c>
    </row>
    <row r="19" spans="1:4" ht="18.75" customHeight="1">
      <c r="A19" s="219" t="s">
        <v>130</v>
      </c>
      <c r="B19" s="219"/>
      <c r="C19" s="92">
        <f>C7-C13</f>
        <v>0</v>
      </c>
      <c r="D19" s="111">
        <f>D7-D13</f>
        <v>10257345</v>
      </c>
    </row>
    <row r="20" spans="1:4" ht="16.5" customHeight="1">
      <c r="A20" s="51"/>
      <c r="B20" s="51"/>
      <c r="C20" s="52"/>
      <c r="D20" s="52"/>
    </row>
  </sheetData>
  <sheetProtection/>
  <mergeCells count="19">
    <mergeCell ref="A19:B19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D1"/>
    <mergeCell ref="A2:D2"/>
    <mergeCell ref="A3:D3"/>
    <mergeCell ref="B4:C4"/>
    <mergeCell ref="A5:B6"/>
    <mergeCell ref="C5:D5"/>
  </mergeCells>
  <printOptions horizontalCentered="1"/>
  <pageMargins left="0.5118110236220472" right="0.5118110236220472" top="0.5118110236220472" bottom="0.3937007874015748" header="0" footer="0"/>
  <pageSetup firstPageNumber="7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H4" sqref="H4"/>
    </sheetView>
  </sheetViews>
  <sheetFormatPr defaultColWidth="9.140625" defaultRowHeight="15"/>
  <cols>
    <col min="1" max="1" width="30.7109375" style="43" customWidth="1"/>
    <col min="2" max="2" width="24.7109375" style="44" customWidth="1"/>
    <col min="3" max="3" width="2.00390625" style="44" customWidth="1"/>
    <col min="4" max="4" width="24.7109375" style="44" customWidth="1"/>
    <col min="5" max="5" width="2.00390625" style="44" customWidth="1"/>
    <col min="6" max="6" width="24.7109375" style="44" customWidth="1"/>
    <col min="7" max="7" width="2.00390625" style="44" customWidth="1"/>
    <col min="8" max="8" width="30.7109375" style="42" customWidth="1"/>
    <col min="9" max="16384" width="9.140625" style="42" customWidth="1"/>
  </cols>
  <sheetData>
    <row r="1" spans="1:8" ht="39" customHeight="1">
      <c r="A1" s="130" t="s">
        <v>155</v>
      </c>
      <c r="B1" s="127" t="s">
        <v>156</v>
      </c>
      <c r="C1" s="128"/>
      <c r="D1" s="127" t="s">
        <v>157</v>
      </c>
      <c r="E1" s="128"/>
      <c r="F1" s="127" t="s">
        <v>158</v>
      </c>
      <c r="G1" s="128"/>
      <c r="H1" s="131" t="s">
        <v>159</v>
      </c>
    </row>
    <row r="2" spans="1:8" s="135" customFormat="1" ht="14.25">
      <c r="A2" s="132" t="s">
        <v>160</v>
      </c>
      <c r="B2" s="139"/>
      <c r="C2" s="140"/>
      <c r="D2" s="139">
        <f>SUM(D3:D14)</f>
        <v>10257345</v>
      </c>
      <c r="E2" s="140"/>
      <c r="F2" s="139">
        <f>SUM(F3:F14)</f>
        <v>10257345</v>
      </c>
      <c r="G2" s="133"/>
      <c r="H2" s="134" t="s">
        <v>118</v>
      </c>
    </row>
    <row r="3" spans="1:8" s="135" customFormat="1" ht="14.25">
      <c r="A3" s="132" t="s">
        <v>161</v>
      </c>
      <c r="B3" s="141"/>
      <c r="C3" s="142"/>
      <c r="D3" s="141">
        <v>10257345</v>
      </c>
      <c r="E3" s="142"/>
      <c r="F3" s="141">
        <v>10257345</v>
      </c>
      <c r="G3" s="45"/>
      <c r="H3" s="134" t="s">
        <v>162</v>
      </c>
    </row>
    <row r="4" spans="1:8" s="135" customFormat="1" ht="14.25">
      <c r="A4" s="132" t="s">
        <v>163</v>
      </c>
      <c r="B4" s="141"/>
      <c r="C4" s="142"/>
      <c r="D4" s="141"/>
      <c r="E4" s="142"/>
      <c r="F4" s="141"/>
      <c r="G4" s="45"/>
      <c r="H4" s="134" t="s">
        <v>163</v>
      </c>
    </row>
    <row r="5" spans="1:8" s="135" customFormat="1" ht="14.25">
      <c r="A5" s="132" t="s">
        <v>164</v>
      </c>
      <c r="B5" s="141"/>
      <c r="C5" s="142"/>
      <c r="D5" s="141"/>
      <c r="E5" s="142"/>
      <c r="F5" s="141"/>
      <c r="G5" s="45"/>
      <c r="H5" s="134" t="s">
        <v>164</v>
      </c>
    </row>
    <row r="6" spans="1:8" s="135" customFormat="1" ht="14.25">
      <c r="A6" s="132" t="s">
        <v>165</v>
      </c>
      <c r="B6" s="141"/>
      <c r="C6" s="142"/>
      <c r="D6" s="141"/>
      <c r="E6" s="142"/>
      <c r="F6" s="141"/>
      <c r="G6" s="45"/>
      <c r="H6" s="134" t="s">
        <v>165</v>
      </c>
    </row>
    <row r="7" spans="1:8" s="135" customFormat="1" ht="14.25">
      <c r="A7" s="132" t="s">
        <v>166</v>
      </c>
      <c r="B7" s="141"/>
      <c r="C7" s="142"/>
      <c r="D7" s="141"/>
      <c r="E7" s="142"/>
      <c r="F7" s="141"/>
      <c r="G7" s="45"/>
      <c r="H7" s="134" t="s">
        <v>167</v>
      </c>
    </row>
    <row r="8" spans="1:8" s="135" customFormat="1" ht="14.25">
      <c r="A8" s="132" t="s">
        <v>168</v>
      </c>
      <c r="B8" s="141"/>
      <c r="C8" s="142"/>
      <c r="D8" s="141"/>
      <c r="E8" s="142"/>
      <c r="F8" s="141"/>
      <c r="G8" s="45"/>
      <c r="H8" s="134" t="s">
        <v>169</v>
      </c>
    </row>
    <row r="9" spans="1:8" s="135" customFormat="1" ht="14.25">
      <c r="A9" s="132" t="s">
        <v>170</v>
      </c>
      <c r="B9" s="141"/>
      <c r="C9" s="142"/>
      <c r="D9" s="141"/>
      <c r="E9" s="142"/>
      <c r="F9" s="141"/>
      <c r="G9" s="45"/>
      <c r="H9" s="134" t="s">
        <v>171</v>
      </c>
    </row>
    <row r="10" spans="1:8" s="135" customFormat="1" ht="14.25">
      <c r="A10" s="132" t="s">
        <v>172</v>
      </c>
      <c r="B10" s="141"/>
      <c r="C10" s="142"/>
      <c r="D10" s="141"/>
      <c r="E10" s="142"/>
      <c r="F10" s="141"/>
      <c r="G10" s="45"/>
      <c r="H10" s="134" t="s">
        <v>172</v>
      </c>
    </row>
    <row r="11" spans="1:8" s="135" customFormat="1" ht="14.25">
      <c r="A11" s="132" t="s">
        <v>173</v>
      </c>
      <c r="B11" s="141"/>
      <c r="C11" s="142"/>
      <c r="D11" s="141"/>
      <c r="E11" s="142"/>
      <c r="F11" s="141"/>
      <c r="G11" s="45"/>
      <c r="H11" s="134" t="s">
        <v>173</v>
      </c>
    </row>
    <row r="12" spans="1:8" s="135" customFormat="1" ht="14.25">
      <c r="A12" s="132" t="s">
        <v>174</v>
      </c>
      <c r="B12" s="141"/>
      <c r="C12" s="142"/>
      <c r="D12" s="141"/>
      <c r="E12" s="142"/>
      <c r="F12" s="141"/>
      <c r="G12" s="45"/>
      <c r="H12" s="134" t="s">
        <v>174</v>
      </c>
    </row>
    <row r="13" spans="1:8" s="135" customFormat="1" ht="14.25">
      <c r="A13" s="132" t="s">
        <v>175</v>
      </c>
      <c r="B13" s="141"/>
      <c r="C13" s="142"/>
      <c r="D13" s="141"/>
      <c r="E13" s="142"/>
      <c r="F13" s="141"/>
      <c r="G13" s="45"/>
      <c r="H13" s="134" t="s">
        <v>175</v>
      </c>
    </row>
    <row r="14" spans="1:8" s="135" customFormat="1" ht="14.25">
      <c r="A14" s="132"/>
      <c r="B14" s="141"/>
      <c r="C14" s="142"/>
      <c r="D14" s="141"/>
      <c r="E14" s="142"/>
      <c r="F14" s="141"/>
      <c r="G14" s="45"/>
      <c r="H14" s="134"/>
    </row>
    <row r="15" spans="1:8" s="135" customFormat="1" ht="14.25">
      <c r="A15" s="132" t="s">
        <v>176</v>
      </c>
      <c r="B15" s="141"/>
      <c r="C15" s="142"/>
      <c r="D15" s="141"/>
      <c r="E15" s="142"/>
      <c r="F15" s="141"/>
      <c r="G15" s="45"/>
      <c r="H15" s="134" t="s">
        <v>124</v>
      </c>
    </row>
    <row r="16" spans="1:8" s="135" customFormat="1" ht="14.25">
      <c r="A16" s="132" t="s">
        <v>161</v>
      </c>
      <c r="B16" s="141"/>
      <c r="C16" s="142"/>
      <c r="D16" s="141"/>
      <c r="E16" s="142"/>
      <c r="F16" s="141"/>
      <c r="G16" s="45"/>
      <c r="H16" s="134" t="s">
        <v>177</v>
      </c>
    </row>
    <row r="17" spans="1:8" s="135" customFormat="1" ht="14.25">
      <c r="A17" s="132" t="s">
        <v>178</v>
      </c>
      <c r="B17" s="141"/>
      <c r="C17" s="142"/>
      <c r="D17" s="141"/>
      <c r="E17" s="142"/>
      <c r="F17" s="141"/>
      <c r="G17" s="45"/>
      <c r="H17" s="134" t="s">
        <v>179</v>
      </c>
    </row>
    <row r="18" spans="1:8" s="135" customFormat="1" ht="14.25">
      <c r="A18" s="132" t="s">
        <v>180</v>
      </c>
      <c r="B18" s="141"/>
      <c r="C18" s="142"/>
      <c r="D18" s="141"/>
      <c r="E18" s="142"/>
      <c r="F18" s="141"/>
      <c r="G18" s="45"/>
      <c r="H18" s="134" t="s">
        <v>181</v>
      </c>
    </row>
    <row r="19" spans="1:8" s="135" customFormat="1" ht="14.25">
      <c r="A19" s="132" t="s">
        <v>182</v>
      </c>
      <c r="B19" s="141"/>
      <c r="C19" s="142"/>
      <c r="D19" s="141"/>
      <c r="E19" s="142"/>
      <c r="F19" s="141"/>
      <c r="G19" s="45"/>
      <c r="H19" s="134" t="s">
        <v>183</v>
      </c>
    </row>
    <row r="20" spans="1:8" s="135" customFormat="1" ht="14.25">
      <c r="A20" s="132" t="s">
        <v>184</v>
      </c>
      <c r="B20" s="141"/>
      <c r="C20" s="142"/>
      <c r="D20" s="141"/>
      <c r="E20" s="142"/>
      <c r="F20" s="141"/>
      <c r="G20" s="45"/>
      <c r="H20" s="134" t="s">
        <v>161</v>
      </c>
    </row>
    <row r="21" spans="1:8" s="135" customFormat="1" ht="14.25">
      <c r="A21" s="132" t="s">
        <v>161</v>
      </c>
      <c r="B21" s="141"/>
      <c r="C21" s="142"/>
      <c r="D21" s="141"/>
      <c r="E21" s="142"/>
      <c r="F21" s="141"/>
      <c r="G21" s="45"/>
      <c r="H21" s="134" t="s">
        <v>185</v>
      </c>
    </row>
    <row r="22" spans="1:8" s="135" customFormat="1" ht="14.25">
      <c r="A22" s="132" t="s">
        <v>161</v>
      </c>
      <c r="B22" s="141"/>
      <c r="C22" s="142"/>
      <c r="D22" s="141"/>
      <c r="E22" s="142"/>
      <c r="F22" s="141"/>
      <c r="G22" s="45"/>
      <c r="H22" s="134" t="s">
        <v>186</v>
      </c>
    </row>
    <row r="23" spans="1:8" s="135" customFormat="1" ht="14.25">
      <c r="A23" s="132" t="s">
        <v>187</v>
      </c>
      <c r="B23" s="141"/>
      <c r="C23" s="142"/>
      <c r="D23" s="141"/>
      <c r="E23" s="142"/>
      <c r="F23" s="141"/>
      <c r="G23" s="45"/>
      <c r="H23" s="134" t="s">
        <v>188</v>
      </c>
    </row>
    <row r="24" spans="1:8" s="135" customFormat="1" ht="14.25">
      <c r="A24" s="132" t="s">
        <v>161</v>
      </c>
      <c r="B24" s="141"/>
      <c r="C24" s="142"/>
      <c r="D24" s="141"/>
      <c r="E24" s="142"/>
      <c r="F24" s="141"/>
      <c r="G24" s="45"/>
      <c r="H24" s="134" t="s">
        <v>189</v>
      </c>
    </row>
    <row r="25" spans="1:8" s="135" customFormat="1" ht="14.25">
      <c r="A25" s="132" t="s">
        <v>161</v>
      </c>
      <c r="B25" s="141"/>
      <c r="C25" s="142"/>
      <c r="D25" s="141"/>
      <c r="E25" s="142"/>
      <c r="F25" s="141"/>
      <c r="G25" s="45"/>
      <c r="H25" s="134" t="s">
        <v>190</v>
      </c>
    </row>
    <row r="26" spans="1:8" s="135" customFormat="1" ht="14.25">
      <c r="A26" s="136" t="s">
        <v>191</v>
      </c>
      <c r="B26" s="143"/>
      <c r="C26" s="144"/>
      <c r="D26" s="143">
        <f>D2-D15</f>
        <v>10257345</v>
      </c>
      <c r="E26" s="144"/>
      <c r="F26" s="143">
        <f>F2-F15</f>
        <v>10257345</v>
      </c>
      <c r="G26" s="46"/>
      <c r="H26" s="137" t="s">
        <v>130</v>
      </c>
    </row>
    <row r="27" spans="1:8" ht="42.75" customHeight="1">
      <c r="A27" s="138" t="s">
        <v>192</v>
      </c>
      <c r="B27" s="220"/>
      <c r="C27" s="220"/>
      <c r="D27" s="220"/>
      <c r="E27" s="220"/>
      <c r="F27" s="220"/>
      <c r="G27" s="220"/>
      <c r="H27" s="220"/>
    </row>
  </sheetData>
  <sheetProtection/>
  <mergeCells count="1">
    <mergeCell ref="B27:H27"/>
  </mergeCells>
  <printOptions horizontalCentered="1"/>
  <pageMargins left="0.3937007874015748" right="0.3937007874015748" top="1.535433070866142" bottom="0.5905511811023623" header="0.4724409448818898" footer="0.31496062992125984"/>
  <pageSetup firstPageNumber="8" useFirstPageNumber="1" horizontalDpi="600" verticalDpi="600" orientation="landscape" paperSize="9" r:id="rId1"/>
  <headerFooter alignWithMargins="0">
    <oddHeader>&amp;C&amp;"標楷體,標準"&amp;14&amp;U臺中市政府農業局
2018臺中世界花卉博覽會特別決算
&amp;U預算執行與會計收支對照表&amp;9
&amp;12中華民國110年01月01日至110年11月30日&amp;R&amp;"標楷體,標準"&amp;10 
單位：新臺幣元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陳源祥</cp:lastModifiedBy>
  <cp:lastPrinted>2021-12-01T07:52:02Z</cp:lastPrinted>
  <dcterms:created xsi:type="dcterms:W3CDTF">2012-07-18T06:49:15Z</dcterms:created>
  <dcterms:modified xsi:type="dcterms:W3CDTF">2023-04-24T05:53:36Z</dcterms:modified>
  <cp:category/>
  <cp:version/>
  <cp:contentType/>
  <cp:contentStatus/>
</cp:coreProperties>
</file>